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eangallucci\Documents\JEAN\2022 Budget\"/>
    </mc:Choice>
  </mc:AlternateContent>
  <xr:revisionPtr revIDLastSave="0" documentId="13_ncr:1_{4D9D62AA-766F-4BC8-B382-35EF8DDCAB81}" xr6:coauthVersionLast="47" xr6:coauthVersionMax="47" xr10:uidLastSave="{00000000-0000-0000-0000-000000000000}"/>
  <workbookProtection workbookPassword="CC3D" lockStructure="1"/>
  <bookViews>
    <workbookView xWindow="2985" yWindow="2985" windowWidth="21570" windowHeight="11160" activeTab="3" xr2:uid="{00000000-000D-0000-FFFF-FFFF00000000}"/>
  </bookViews>
  <sheets>
    <sheet name="Expenditure" sheetId="1" r:id="rId1"/>
    <sheet name="Revenue" sheetId="2" r:id="rId2"/>
    <sheet name="Cover Sheet" sheetId="3" r:id="rId3"/>
    <sheet name="Elected Officials" sheetId="4" r:id="rId4"/>
  </sheets>
  <definedNames>
    <definedName name="_xlnm._FilterDatabase" localSheetId="0" hidden="1">Expenditure!$A$1:$H$690</definedName>
    <definedName name="_xlnm.Print_Area" localSheetId="2">'Cover Sheet'!$A$1:$G$40</definedName>
    <definedName name="_xlnm.Print_Area" localSheetId="0">Expenditure!$A$1:$H$696</definedName>
    <definedName name="_xlnm.Print_Area" localSheetId="1">Revenue!$A$1:$H$224</definedName>
    <definedName name="_xlnm.Print_Titles" localSheetId="0">Expenditure!$1:$1</definedName>
    <definedName name="_xlnm.Print_Titles" localSheetId="1">Revenue!$1:$1</definedName>
    <definedName name="Z_3C50D818_C4E6_4094_82A3_10693B79AA55_.wvu.FilterData" localSheetId="0" hidden="1">Expenditure!$A$1:$H$690</definedName>
    <definedName name="Z_3C50D818_C4E6_4094_82A3_10693B79AA55_.wvu.PrintArea" localSheetId="2" hidden="1">'Cover Sheet'!$A$1:$G$40</definedName>
    <definedName name="Z_3C50D818_C4E6_4094_82A3_10693B79AA55_.wvu.PrintArea" localSheetId="0" hidden="1">Expenditure!$A$1:$H$695</definedName>
    <definedName name="Z_3C50D818_C4E6_4094_82A3_10693B79AA55_.wvu.PrintArea" localSheetId="1" hidden="1">Revenue!$A$1:$H$223</definedName>
    <definedName name="Z_3C50D818_C4E6_4094_82A3_10693B79AA55_.wvu.PrintTitles" localSheetId="0" hidden="1">Expenditure!$1:$1</definedName>
    <definedName name="Z_3C50D818_C4E6_4094_82A3_10693B79AA55_.wvu.PrintTitles" localSheetId="1" hidden="1">Revenue!$1:$1</definedName>
    <definedName name="Z_865218BA_6638_406D_9FF3_EF38C359C339_.wvu.FilterData" localSheetId="0" hidden="1">Expenditure!$A$1:$H$690</definedName>
    <definedName name="Z_865218BA_6638_406D_9FF3_EF38C359C339_.wvu.PrintArea" localSheetId="2" hidden="1">'Cover Sheet'!$A$1:$H$37</definedName>
    <definedName name="Z_865218BA_6638_406D_9FF3_EF38C359C339_.wvu.PrintArea" localSheetId="1" hidden="1">Revenue!$A$1:$H$222</definedName>
    <definedName name="Z_865218BA_6638_406D_9FF3_EF38C359C339_.wvu.PrintTitles" localSheetId="0" hidden="1">Expenditure!$1:$1</definedName>
    <definedName name="Z_865218BA_6638_406D_9FF3_EF38C359C339_.wvu.PrintTitles" localSheetId="1" hidden="1">Revenue!$1:$1</definedName>
    <definedName name="Z_B18D1DEE_3E02_46DA_8F69_D45AEB22EDB6_.wvu.FilterData" localSheetId="0" hidden="1">Expenditure!$A$1:$H$690</definedName>
    <definedName name="Z_B18D1DEE_3E02_46DA_8F69_D45AEB22EDB6_.wvu.PrintArea" localSheetId="2" hidden="1">'Cover Sheet'!$A$1:$H$37</definedName>
    <definedName name="Z_B18D1DEE_3E02_46DA_8F69_D45AEB22EDB6_.wvu.PrintArea" localSheetId="1" hidden="1">Revenue!$A$1:$H$222</definedName>
    <definedName name="Z_B18D1DEE_3E02_46DA_8F69_D45AEB22EDB6_.wvu.PrintTitles" localSheetId="0" hidden="1">Expenditure!$1:$1</definedName>
    <definedName name="Z_B18D1DEE_3E02_46DA_8F69_D45AEB22EDB6_.wvu.PrintTitles" localSheetId="1" hidden="1">Revenue!$1:$1</definedName>
  </definedNames>
  <calcPr calcId="191029"/>
  <customWorkbookViews>
    <customWorkbookView name="Rachel Moreau - Personal View" guid="{B18D1DEE-3E02-46DA-8F69-D45AEB22EDB6}" mergeInterval="0" personalView="1" maximized="1" xWindow="1" yWindow="1" windowWidth="1276" windowHeight="799" activeSheetId="3"/>
    <customWorkbookView name="Arlene Weber - Personal View" guid="{865218BA-6638-406D-9FF3-EF38C359C339}" mergeInterval="0" personalView="1" maximized="1" windowWidth="1184" windowHeight="428" activeSheetId="1"/>
    <customWorkbookView name="Jean Gallucci - Personal View" guid="{3C50D818-C4E6-4094-82A3-10693B79AA55}" mergeInterval="0" personalView="1" maximized="1" xWindow="-8" yWindow="-8" windowWidth="1936" windowHeight="105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2" i="1" l="1"/>
  <c r="G694" i="1" s="1"/>
  <c r="G686" i="1"/>
  <c r="G689" i="1" s="1"/>
  <c r="G681" i="1"/>
  <c r="G676" i="1"/>
  <c r="G673" i="1"/>
  <c r="G669" i="1"/>
  <c r="G662" i="1"/>
  <c r="G665" i="1" s="1"/>
  <c r="G658" i="1"/>
  <c r="G653" i="1"/>
  <c r="G648" i="1"/>
  <c r="G645" i="1"/>
  <c r="G641" i="1"/>
  <c r="G637" i="1"/>
  <c r="G633" i="1"/>
  <c r="G629" i="1"/>
  <c r="G624" i="1"/>
  <c r="G619" i="1"/>
  <c r="G616" i="1"/>
  <c r="G612" i="1"/>
  <c r="G605" i="1"/>
  <c r="G608" i="1" s="1"/>
  <c r="G601" i="1"/>
  <c r="G596" i="1"/>
  <c r="G591" i="1"/>
  <c r="G588" i="1"/>
  <c r="G584" i="1"/>
  <c r="G581" i="1"/>
  <c r="G578" i="1"/>
  <c r="G566" i="1"/>
  <c r="G561" i="1"/>
  <c r="G556" i="1"/>
  <c r="G552" i="1"/>
  <c r="G549" i="1"/>
  <c r="G546" i="1"/>
  <c r="G543" i="1"/>
  <c r="G540" i="1"/>
  <c r="G538" i="1"/>
  <c r="G534" i="1"/>
  <c r="G529" i="1"/>
  <c r="G526" i="1"/>
  <c r="G521" i="1"/>
  <c r="G517" i="1"/>
  <c r="G514" i="1"/>
  <c r="G508" i="1"/>
  <c r="G503" i="1"/>
  <c r="G500" i="1"/>
  <c r="G495" i="1"/>
  <c r="G510" i="1" s="1"/>
  <c r="G491" i="1"/>
  <c r="G488" i="1"/>
  <c r="G483" i="1"/>
  <c r="G481" i="1"/>
  <c r="G477" i="1"/>
  <c r="G475" i="1"/>
  <c r="G467" i="1"/>
  <c r="G469" i="1" s="1"/>
  <c r="G461" i="1"/>
  <c r="G459" i="1"/>
  <c r="G453" i="1"/>
  <c r="G451" i="1"/>
  <c r="G439" i="1"/>
  <c r="G431" i="1"/>
  <c r="G420" i="1"/>
  <c r="G415" i="1"/>
  <c r="G410" i="1"/>
  <c r="G405" i="1"/>
  <c r="G401" i="1"/>
  <c r="G396" i="1"/>
  <c r="G393" i="1"/>
  <c r="G388" i="1"/>
  <c r="G383" i="1"/>
  <c r="G380" i="1"/>
  <c r="G377" i="1"/>
  <c r="G372" i="1"/>
  <c r="G363" i="1" l="1"/>
  <c r="G355" i="1"/>
  <c r="G352" i="1"/>
  <c r="G348" i="1"/>
  <c r="G338" i="1"/>
  <c r="G335" i="1"/>
  <c r="G332" i="1"/>
  <c r="G329" i="1"/>
  <c r="G326" i="1"/>
  <c r="G323" i="1"/>
  <c r="G320" i="1"/>
  <c r="G315" i="1"/>
  <c r="G308" i="1"/>
  <c r="G303" i="1"/>
  <c r="G300" i="1"/>
  <c r="G297" i="1"/>
  <c r="G294" i="1"/>
  <c r="G290" i="1"/>
  <c r="G287" i="1"/>
  <c r="G282" i="1"/>
  <c r="G279" i="1"/>
  <c r="G276" i="1"/>
  <c r="G273" i="1"/>
  <c r="G265" i="1"/>
  <c r="G260" i="1"/>
  <c r="G257" i="1"/>
  <c r="G254" i="1"/>
  <c r="G251" i="1"/>
  <c r="G240" i="1"/>
  <c r="G237" i="1"/>
  <c r="G229" i="1"/>
  <c r="G201" i="1"/>
  <c r="G195" i="1"/>
  <c r="G163" i="1"/>
  <c r="G160" i="1"/>
  <c r="G150" i="1"/>
  <c r="G147" i="1"/>
  <c r="G144" i="1"/>
  <c r="G141" i="1"/>
  <c r="G138" i="1"/>
  <c r="G133" i="1"/>
  <c r="G129" i="1"/>
  <c r="G124" i="1"/>
  <c r="G120" i="1"/>
  <c r="G116" i="1"/>
  <c r="G105" i="1"/>
  <c r="G102" i="1"/>
  <c r="G99" i="1"/>
  <c r="G79" i="1"/>
  <c r="G74" i="1"/>
  <c r="G68" i="1"/>
  <c r="G65" i="1"/>
  <c r="G61" i="1"/>
  <c r="G57" i="1"/>
  <c r="G52" i="1"/>
  <c r="G42" i="1"/>
  <c r="G30" i="1"/>
  <c r="G25" i="1"/>
  <c r="G22" i="1"/>
  <c r="F220" i="2" l="1"/>
  <c r="H405" i="1" l="1"/>
  <c r="F405" i="1"/>
  <c r="E405" i="1"/>
  <c r="D405" i="1"/>
  <c r="C405" i="1"/>
  <c r="E300" i="1"/>
  <c r="H320" i="1"/>
  <c r="F320" i="1"/>
  <c r="E320" i="1"/>
  <c r="D320" i="1"/>
  <c r="C320" i="1"/>
  <c r="H201" i="1" l="1"/>
  <c r="F201" i="1"/>
  <c r="E201" i="1"/>
  <c r="D201" i="1"/>
  <c r="C201" i="1"/>
  <c r="F139" i="2" l="1"/>
  <c r="F134" i="2"/>
  <c r="F129" i="2"/>
  <c r="H193" i="2" l="1"/>
  <c r="G193" i="2"/>
  <c r="F193" i="2"/>
  <c r="E193" i="2"/>
  <c r="D193" i="2"/>
  <c r="C193" i="2"/>
  <c r="H182" i="2"/>
  <c r="G182" i="2"/>
  <c r="F182" i="2"/>
  <c r="E182" i="2"/>
  <c r="D182" i="2"/>
  <c r="C182" i="2"/>
  <c r="H171" i="2"/>
  <c r="G171" i="2"/>
  <c r="F171" i="2"/>
  <c r="E171" i="2"/>
  <c r="D171" i="2"/>
  <c r="C171" i="2"/>
  <c r="H161" i="2"/>
  <c r="G161" i="2"/>
  <c r="F161" i="2"/>
  <c r="E161" i="2"/>
  <c r="D161" i="2"/>
  <c r="C161" i="2"/>
  <c r="D223" i="2"/>
  <c r="D220" i="2"/>
  <c r="D211" i="2"/>
  <c r="D202" i="2"/>
  <c r="D151" i="2"/>
  <c r="D144" i="2"/>
  <c r="D139" i="2"/>
  <c r="D134" i="2"/>
  <c r="D129" i="2"/>
  <c r="D124" i="2"/>
  <c r="D102" i="2"/>
  <c r="D90" i="2"/>
  <c r="D61" i="2"/>
  <c r="H546" i="1"/>
  <c r="F546" i="1"/>
  <c r="E546" i="1"/>
  <c r="D546" i="1"/>
  <c r="C546" i="1"/>
  <c r="H514" i="1"/>
  <c r="F514" i="1"/>
  <c r="E514" i="1"/>
  <c r="D514" i="1"/>
  <c r="C514" i="1"/>
  <c r="D692" i="1" l="1"/>
  <c r="D694" i="1" s="1"/>
  <c r="D686" i="1"/>
  <c r="D681" i="1"/>
  <c r="D676" i="1"/>
  <c r="D673" i="1"/>
  <c r="D669" i="1"/>
  <c r="D662" i="1"/>
  <c r="D658" i="1"/>
  <c r="D653" i="1"/>
  <c r="D648" i="1"/>
  <c r="D645" i="1"/>
  <c r="D641" i="1"/>
  <c r="D633" i="1"/>
  <c r="D629" i="1"/>
  <c r="D624" i="1"/>
  <c r="D619" i="1"/>
  <c r="D616" i="1"/>
  <c r="D612" i="1"/>
  <c r="D605" i="1"/>
  <c r="D601" i="1"/>
  <c r="D596" i="1"/>
  <c r="D591" i="1"/>
  <c r="D588" i="1"/>
  <c r="D584" i="1"/>
  <c r="D581" i="1"/>
  <c r="D578" i="1"/>
  <c r="D573" i="1"/>
  <c r="D570" i="1"/>
  <c r="D566" i="1"/>
  <c r="D561" i="1"/>
  <c r="D556" i="1"/>
  <c r="D552" i="1"/>
  <c r="D549" i="1"/>
  <c r="D543" i="1"/>
  <c r="D538" i="1"/>
  <c r="D534" i="1"/>
  <c r="D529" i="1"/>
  <c r="D526" i="1"/>
  <c r="D521" i="1"/>
  <c r="D517" i="1"/>
  <c r="D508" i="1"/>
  <c r="D503" i="1"/>
  <c r="D500" i="1"/>
  <c r="D495" i="1"/>
  <c r="D491" i="1"/>
  <c r="D488" i="1"/>
  <c r="D481" i="1"/>
  <c r="D483" i="1" s="1"/>
  <c r="D475" i="1"/>
  <c r="D477" i="1" s="1"/>
  <c r="D467" i="1"/>
  <c r="D469" i="1" s="1"/>
  <c r="D459" i="1"/>
  <c r="D461" i="1" s="1"/>
  <c r="D451" i="1"/>
  <c r="D453" i="1" s="1"/>
  <c r="D439" i="1"/>
  <c r="D435" i="1"/>
  <c r="D431" i="1"/>
  <c r="D420" i="1"/>
  <c r="D415" i="1"/>
  <c r="D410" i="1"/>
  <c r="D401" i="1"/>
  <c r="D396" i="1"/>
  <c r="D393" i="1"/>
  <c r="D388" i="1"/>
  <c r="D383" i="1"/>
  <c r="D380" i="1"/>
  <c r="D377" i="1"/>
  <c r="D372" i="1"/>
  <c r="D363" i="1"/>
  <c r="D355" i="1"/>
  <c r="D352" i="1"/>
  <c r="D348" i="1"/>
  <c r="D338" i="1"/>
  <c r="D335" i="1"/>
  <c r="D332" i="1"/>
  <c r="D329" i="1"/>
  <c r="D326" i="1"/>
  <c r="D323" i="1"/>
  <c r="D315" i="1"/>
  <c r="D308" i="1"/>
  <c r="D303" i="1"/>
  <c r="D300" i="1"/>
  <c r="D297" i="1"/>
  <c r="D294" i="1"/>
  <c r="D290" i="1"/>
  <c r="D287" i="1"/>
  <c r="D282" i="1"/>
  <c r="D279" i="1"/>
  <c r="D276" i="1"/>
  <c r="D273" i="1"/>
  <c r="D265" i="1"/>
  <c r="D260" i="1"/>
  <c r="D257" i="1"/>
  <c r="D254" i="1"/>
  <c r="D251" i="1"/>
  <c r="D240" i="1"/>
  <c r="D237" i="1"/>
  <c r="D233" i="1"/>
  <c r="D229" i="1"/>
  <c r="D225" i="1"/>
  <c r="D213" i="1"/>
  <c r="D210" i="1"/>
  <c r="D204" i="1"/>
  <c r="D195" i="1"/>
  <c r="D192" i="1"/>
  <c r="D187" i="1"/>
  <c r="D184" i="1"/>
  <c r="D180" i="1"/>
  <c r="D167" i="1"/>
  <c r="D163" i="1"/>
  <c r="D160" i="1"/>
  <c r="D156" i="1"/>
  <c r="D153" i="1"/>
  <c r="D150" i="1"/>
  <c r="D147" i="1"/>
  <c r="D144" i="1"/>
  <c r="D138" i="1"/>
  <c r="F30" i="3"/>
  <c r="E30" i="3"/>
  <c r="D30" i="3"/>
  <c r="C30" i="3"/>
  <c r="D637" i="1" l="1"/>
  <c r="D575" i="1"/>
  <c r="D689" i="1"/>
  <c r="D540" i="1"/>
  <c r="D373" i="1"/>
  <c r="D665" i="1"/>
  <c r="D444" i="1"/>
  <c r="D510" i="1"/>
  <c r="D358" i="1"/>
  <c r="D608" i="1"/>
  <c r="H223" i="2"/>
  <c r="H220" i="2"/>
  <c r="H211" i="2"/>
  <c r="H202" i="2"/>
  <c r="H151" i="2"/>
  <c r="H144" i="2"/>
  <c r="H139" i="2"/>
  <c r="H134" i="2"/>
  <c r="H129" i="2"/>
  <c r="H124" i="2"/>
  <c r="H102" i="2"/>
  <c r="H90" i="2"/>
  <c r="H61" i="2"/>
  <c r="H692" i="1"/>
  <c r="H694" i="1" s="1"/>
  <c r="H686" i="1"/>
  <c r="H681" i="1"/>
  <c r="H676" i="1"/>
  <c r="H673" i="1"/>
  <c r="H669" i="1"/>
  <c r="H662" i="1"/>
  <c r="H658" i="1"/>
  <c r="H653" i="1"/>
  <c r="H648" i="1"/>
  <c r="H645" i="1"/>
  <c r="H641" i="1"/>
  <c r="H633" i="1"/>
  <c r="H637" i="1" s="1"/>
  <c r="H629" i="1"/>
  <c r="H624" i="1"/>
  <c r="H619" i="1"/>
  <c r="H616" i="1"/>
  <c r="H612" i="1"/>
  <c r="H605" i="1"/>
  <c r="H601" i="1"/>
  <c r="H596" i="1"/>
  <c r="H591" i="1"/>
  <c r="H588" i="1"/>
  <c r="H584" i="1"/>
  <c r="H581" i="1"/>
  <c r="H573" i="1"/>
  <c r="H570" i="1"/>
  <c r="H566" i="1"/>
  <c r="H561" i="1"/>
  <c r="H556" i="1"/>
  <c r="H552" i="1"/>
  <c r="H549" i="1"/>
  <c r="H543" i="1"/>
  <c r="H538" i="1"/>
  <c r="H534" i="1"/>
  <c r="H529" i="1"/>
  <c r="H526" i="1"/>
  <c r="H521" i="1"/>
  <c r="H517" i="1"/>
  <c r="H508" i="1"/>
  <c r="H503" i="1"/>
  <c r="H500" i="1"/>
  <c r="H495" i="1"/>
  <c r="H491" i="1"/>
  <c r="H488" i="1"/>
  <c r="H481" i="1"/>
  <c r="H483" i="1" s="1"/>
  <c r="H475" i="1"/>
  <c r="H477" i="1" s="1"/>
  <c r="H467" i="1"/>
  <c r="H469" i="1" s="1"/>
  <c r="H459" i="1"/>
  <c r="H461" i="1" s="1"/>
  <c r="H451" i="1"/>
  <c r="H453" i="1" s="1"/>
  <c r="H439" i="1"/>
  <c r="H435" i="1"/>
  <c r="H431" i="1"/>
  <c r="H420" i="1"/>
  <c r="H415" i="1"/>
  <c r="H410" i="1"/>
  <c r="H401" i="1"/>
  <c r="H396" i="1"/>
  <c r="H393" i="1"/>
  <c r="H388" i="1"/>
  <c r="H383" i="1"/>
  <c r="H380" i="1"/>
  <c r="H377" i="1"/>
  <c r="H372" i="1"/>
  <c r="H363" i="1"/>
  <c r="H355" i="1"/>
  <c r="H352" i="1"/>
  <c r="H348" i="1"/>
  <c r="H338" i="1"/>
  <c r="H335" i="1"/>
  <c r="H332" i="1"/>
  <c r="H329" i="1"/>
  <c r="H326" i="1"/>
  <c r="H323" i="1"/>
  <c r="H315" i="1"/>
  <c r="H308" i="1"/>
  <c r="H303" i="1"/>
  <c r="H300" i="1"/>
  <c r="H297" i="1"/>
  <c r="H294" i="1"/>
  <c r="H290" i="1"/>
  <c r="H287" i="1"/>
  <c r="H282" i="1"/>
  <c r="H279" i="1"/>
  <c r="H276" i="1"/>
  <c r="H273" i="1"/>
  <c r="H265" i="1"/>
  <c r="H260" i="1"/>
  <c r="H257" i="1"/>
  <c r="H254" i="1"/>
  <c r="H251" i="1"/>
  <c r="H240" i="1"/>
  <c r="H237" i="1"/>
  <c r="H233" i="1"/>
  <c r="H229" i="1"/>
  <c r="H225" i="1"/>
  <c r="H213" i="1"/>
  <c r="H210" i="1"/>
  <c r="H204" i="1"/>
  <c r="H195" i="1"/>
  <c r="H192" i="1"/>
  <c r="H187" i="1"/>
  <c r="H184" i="1"/>
  <c r="H180" i="1"/>
  <c r="H167" i="1"/>
  <c r="H163" i="1"/>
  <c r="H160" i="1"/>
  <c r="H156" i="1"/>
  <c r="H153" i="1"/>
  <c r="H150" i="1"/>
  <c r="H147" i="1"/>
  <c r="H144" i="1"/>
  <c r="H141" i="1"/>
  <c r="H138" i="1"/>
  <c r="H133" i="1"/>
  <c r="H129" i="1"/>
  <c r="H124" i="1"/>
  <c r="H120" i="1"/>
  <c r="H116" i="1"/>
  <c r="H111" i="1"/>
  <c r="H108" i="1"/>
  <c r="H105" i="1"/>
  <c r="H102" i="1"/>
  <c r="H99" i="1"/>
  <c r="H96" i="1"/>
  <c r="H79" i="1"/>
  <c r="H74" i="1"/>
  <c r="H68" i="1"/>
  <c r="H65" i="1"/>
  <c r="H61" i="1"/>
  <c r="H57" i="1"/>
  <c r="H52" i="1"/>
  <c r="H47" i="1"/>
  <c r="H42" i="1"/>
  <c r="H30" i="1"/>
  <c r="H25" i="1"/>
  <c r="H22" i="1"/>
  <c r="H19" i="1"/>
  <c r="H14" i="1"/>
  <c r="H11" i="1"/>
  <c r="H6" i="1"/>
  <c r="H575" i="1" l="1"/>
  <c r="H689" i="1"/>
  <c r="H665" i="1"/>
  <c r="H540" i="1"/>
  <c r="H510" i="1"/>
  <c r="H243" i="1"/>
  <c r="H373" i="1"/>
  <c r="H444" i="1"/>
  <c r="H358" i="1"/>
  <c r="G223" i="2"/>
  <c r="G220" i="2"/>
  <c r="G211" i="2"/>
  <c r="G202" i="2"/>
  <c r="G151" i="2"/>
  <c r="G144" i="2"/>
  <c r="G139" i="2"/>
  <c r="G134" i="2"/>
  <c r="G129" i="2"/>
  <c r="G573" i="1" l="1"/>
  <c r="G570" i="1"/>
  <c r="G575" i="1" l="1"/>
  <c r="G23" i="3" l="1"/>
  <c r="G20" i="3"/>
  <c r="G435" i="1" l="1"/>
  <c r="G373" i="1" l="1"/>
  <c r="G19" i="3" l="1"/>
  <c r="G18" i="3"/>
  <c r="F578" i="1" l="1"/>
  <c r="F616" i="1"/>
  <c r="F352" i="1"/>
  <c r="E352" i="1"/>
  <c r="C352" i="1"/>
  <c r="E120" i="1" l="1"/>
  <c r="C210" i="1" l="1"/>
  <c r="C99" i="1"/>
  <c r="H578" i="1" l="1"/>
  <c r="H608" i="1" s="1"/>
  <c r="G61" i="2" l="1"/>
  <c r="F61" i="2"/>
  <c r="E61" i="2"/>
  <c r="C61" i="2"/>
  <c r="G124" i="2" l="1"/>
  <c r="G233" i="1"/>
  <c r="G225" i="1"/>
  <c r="G213" i="1"/>
  <c r="G210" i="1"/>
  <c r="G204" i="1"/>
  <c r="G192" i="1"/>
  <c r="G187" i="1"/>
  <c r="G184" i="1"/>
  <c r="G180" i="1"/>
  <c r="G167" i="1"/>
  <c r="G156" i="1"/>
  <c r="G153" i="1"/>
  <c r="G111" i="1"/>
  <c r="G108" i="1"/>
  <c r="G96" i="1"/>
  <c r="G47" i="1"/>
  <c r="G19" i="1"/>
  <c r="G14" i="1"/>
  <c r="G11" i="1"/>
  <c r="G6" i="1"/>
  <c r="G102" i="2"/>
  <c r="G90" i="2"/>
  <c r="G243" i="1" l="1"/>
  <c r="G444" i="1"/>
  <c r="E383" i="1" l="1"/>
  <c r="C383" i="1"/>
  <c r="F383" i="1" l="1"/>
  <c r="E223" i="2" l="1"/>
  <c r="C223" i="2"/>
  <c r="E220" i="2"/>
  <c r="C220" i="2"/>
  <c r="E211" i="2"/>
  <c r="C211" i="2"/>
  <c r="E202" i="2"/>
  <c r="C202" i="2"/>
  <c r="E151" i="2"/>
  <c r="C151" i="2"/>
  <c r="E144" i="2"/>
  <c r="C144" i="2"/>
  <c r="E139" i="2"/>
  <c r="C139" i="2"/>
  <c r="E134" i="2"/>
  <c r="C134" i="2"/>
  <c r="E129" i="2"/>
  <c r="C129" i="2"/>
  <c r="E124" i="2"/>
  <c r="C124" i="2"/>
  <c r="E102" i="2"/>
  <c r="C102" i="2"/>
  <c r="E90" i="2"/>
  <c r="C90" i="2"/>
  <c r="E692" i="1"/>
  <c r="E694" i="1" s="1"/>
  <c r="C692" i="1"/>
  <c r="C694" i="1" s="1"/>
  <c r="E686" i="1"/>
  <c r="C686" i="1"/>
  <c r="E681" i="1"/>
  <c r="C681" i="1"/>
  <c r="E676" i="1"/>
  <c r="C676" i="1"/>
  <c r="E673" i="1"/>
  <c r="C673" i="1"/>
  <c r="E669" i="1"/>
  <c r="C669" i="1"/>
  <c r="E662" i="1"/>
  <c r="C662" i="1"/>
  <c r="E658" i="1"/>
  <c r="C658" i="1"/>
  <c r="E653" i="1"/>
  <c r="C653" i="1"/>
  <c r="E648" i="1"/>
  <c r="C648" i="1"/>
  <c r="E645" i="1"/>
  <c r="C645" i="1"/>
  <c r="E641" i="1"/>
  <c r="C641" i="1"/>
  <c r="E633" i="1"/>
  <c r="C633" i="1"/>
  <c r="E629" i="1"/>
  <c r="C629" i="1"/>
  <c r="E624" i="1"/>
  <c r="C624" i="1"/>
  <c r="E619" i="1"/>
  <c r="C619" i="1"/>
  <c r="E616" i="1"/>
  <c r="C616" i="1"/>
  <c r="E612" i="1"/>
  <c r="C612" i="1"/>
  <c r="F612" i="1"/>
  <c r="E605" i="1"/>
  <c r="C605" i="1"/>
  <c r="E601" i="1"/>
  <c r="C601" i="1"/>
  <c r="E596" i="1"/>
  <c r="C596" i="1"/>
  <c r="E591" i="1"/>
  <c r="C591" i="1"/>
  <c r="E588" i="1"/>
  <c r="C588" i="1"/>
  <c r="E584" i="1"/>
  <c r="C584" i="1"/>
  <c r="E581" i="1"/>
  <c r="C581" i="1"/>
  <c r="E578" i="1"/>
  <c r="C578" i="1"/>
  <c r="E573" i="1"/>
  <c r="C573" i="1"/>
  <c r="E570" i="1"/>
  <c r="C570" i="1"/>
  <c r="E566" i="1"/>
  <c r="C566" i="1"/>
  <c r="E561" i="1"/>
  <c r="C561" i="1"/>
  <c r="E556" i="1"/>
  <c r="C556" i="1"/>
  <c r="E552" i="1"/>
  <c r="C552" i="1"/>
  <c r="E549" i="1"/>
  <c r="C549" i="1"/>
  <c r="E543" i="1"/>
  <c r="C543" i="1"/>
  <c r="E538" i="1"/>
  <c r="C538" i="1"/>
  <c r="E534" i="1"/>
  <c r="C534" i="1"/>
  <c r="E529" i="1"/>
  <c r="C529" i="1"/>
  <c r="E526" i="1"/>
  <c r="C526" i="1"/>
  <c r="E521" i="1"/>
  <c r="C521" i="1"/>
  <c r="E517" i="1"/>
  <c r="C517" i="1"/>
  <c r="E508" i="1"/>
  <c r="C508" i="1"/>
  <c r="E503" i="1"/>
  <c r="C503" i="1"/>
  <c r="E500" i="1"/>
  <c r="C500" i="1"/>
  <c r="E495" i="1"/>
  <c r="C495" i="1"/>
  <c r="E491" i="1"/>
  <c r="C491" i="1"/>
  <c r="E488" i="1"/>
  <c r="C488" i="1"/>
  <c r="E481" i="1"/>
  <c r="E483" i="1" s="1"/>
  <c r="C481" i="1"/>
  <c r="C483" i="1" s="1"/>
  <c r="E475" i="1"/>
  <c r="E477" i="1" s="1"/>
  <c r="C475" i="1"/>
  <c r="C477" i="1" s="1"/>
  <c r="E467" i="1"/>
  <c r="E469" i="1" s="1"/>
  <c r="C467" i="1"/>
  <c r="C469" i="1" s="1"/>
  <c r="E459" i="1"/>
  <c r="E461" i="1" s="1"/>
  <c r="C459" i="1"/>
  <c r="C461" i="1" s="1"/>
  <c r="E451" i="1"/>
  <c r="C451" i="1"/>
  <c r="C453" i="1" s="1"/>
  <c r="E439" i="1"/>
  <c r="C439" i="1"/>
  <c r="E435" i="1"/>
  <c r="C435" i="1"/>
  <c r="E431" i="1"/>
  <c r="C431" i="1"/>
  <c r="E420" i="1"/>
  <c r="C420" i="1"/>
  <c r="E415" i="1"/>
  <c r="C415" i="1"/>
  <c r="E410" i="1"/>
  <c r="C410" i="1"/>
  <c r="E401" i="1"/>
  <c r="C401" i="1"/>
  <c r="E396" i="1"/>
  <c r="C396" i="1"/>
  <c r="E393" i="1"/>
  <c r="C393" i="1"/>
  <c r="E388" i="1"/>
  <c r="C388" i="1"/>
  <c r="E380" i="1"/>
  <c r="C380" i="1"/>
  <c r="E377" i="1"/>
  <c r="C377" i="1"/>
  <c r="E372" i="1"/>
  <c r="C372" i="1"/>
  <c r="E363" i="1"/>
  <c r="C363" i="1"/>
  <c r="E355" i="1"/>
  <c r="C355" i="1"/>
  <c r="E348" i="1"/>
  <c r="C348" i="1"/>
  <c r="E338" i="1"/>
  <c r="C338" i="1"/>
  <c r="E335" i="1"/>
  <c r="C335" i="1"/>
  <c r="E332" i="1"/>
  <c r="C332" i="1"/>
  <c r="E329" i="1"/>
  <c r="C329" i="1"/>
  <c r="E326" i="1"/>
  <c r="C326" i="1"/>
  <c r="E323" i="1"/>
  <c r="C323" i="1"/>
  <c r="E315" i="1"/>
  <c r="C315" i="1"/>
  <c r="E308" i="1"/>
  <c r="C308" i="1"/>
  <c r="E303" i="1"/>
  <c r="C303" i="1"/>
  <c r="C300" i="1"/>
  <c r="E297" i="1"/>
  <c r="C297" i="1"/>
  <c r="E294" i="1"/>
  <c r="C294" i="1"/>
  <c r="E290" i="1"/>
  <c r="C290" i="1"/>
  <c r="E287" i="1"/>
  <c r="C287" i="1"/>
  <c r="E282" i="1"/>
  <c r="C282" i="1"/>
  <c r="E279" i="1"/>
  <c r="C279" i="1"/>
  <c r="E276" i="1"/>
  <c r="C276" i="1"/>
  <c r="E273" i="1"/>
  <c r="C273" i="1"/>
  <c r="E265" i="1"/>
  <c r="C265" i="1"/>
  <c r="E260" i="1"/>
  <c r="C260" i="1"/>
  <c r="E257" i="1"/>
  <c r="C257" i="1"/>
  <c r="E254" i="1"/>
  <c r="C254" i="1"/>
  <c r="E251" i="1"/>
  <c r="C251" i="1"/>
  <c r="E240" i="1"/>
  <c r="C240" i="1"/>
  <c r="E237" i="1"/>
  <c r="C237" i="1"/>
  <c r="E233" i="1"/>
  <c r="C233" i="1"/>
  <c r="E229" i="1"/>
  <c r="C229" i="1"/>
  <c r="E225" i="1"/>
  <c r="C225" i="1"/>
  <c r="E213" i="1"/>
  <c r="C213" i="1"/>
  <c r="E210" i="1"/>
  <c r="E204" i="1"/>
  <c r="C204" i="1"/>
  <c r="E195" i="1"/>
  <c r="C195" i="1"/>
  <c r="E192" i="1"/>
  <c r="C192" i="1"/>
  <c r="E187" i="1"/>
  <c r="C187" i="1"/>
  <c r="E184" i="1"/>
  <c r="C184" i="1"/>
  <c r="E180" i="1"/>
  <c r="C180" i="1"/>
  <c r="E167" i="1"/>
  <c r="C167" i="1"/>
  <c r="E163" i="1"/>
  <c r="C163" i="1"/>
  <c r="E160" i="1"/>
  <c r="C160" i="1"/>
  <c r="E156" i="1"/>
  <c r="C156" i="1"/>
  <c r="E153" i="1"/>
  <c r="C153" i="1"/>
  <c r="E150" i="1"/>
  <c r="C150" i="1"/>
  <c r="E147" i="1"/>
  <c r="C147" i="1"/>
  <c r="E144" i="1"/>
  <c r="C144" i="1"/>
  <c r="E141" i="1"/>
  <c r="D141" i="1"/>
  <c r="C141" i="1"/>
  <c r="E138" i="1"/>
  <c r="C138" i="1"/>
  <c r="E133" i="1"/>
  <c r="D133" i="1"/>
  <c r="C133" i="1"/>
  <c r="E129" i="1"/>
  <c r="D129" i="1"/>
  <c r="C129" i="1"/>
  <c r="E124" i="1"/>
  <c r="D124" i="1"/>
  <c r="C124" i="1"/>
  <c r="D120" i="1"/>
  <c r="C120" i="1"/>
  <c r="E116" i="1"/>
  <c r="D116" i="1"/>
  <c r="C116" i="1"/>
  <c r="E111" i="1"/>
  <c r="D111" i="1"/>
  <c r="C111" i="1"/>
  <c r="E108" i="1"/>
  <c r="D108" i="1"/>
  <c r="C108" i="1"/>
  <c r="E105" i="1"/>
  <c r="D105" i="1"/>
  <c r="C105" i="1"/>
  <c r="E102" i="1"/>
  <c r="D102" i="1"/>
  <c r="C102" i="1"/>
  <c r="E99" i="1"/>
  <c r="D99" i="1"/>
  <c r="E96" i="1"/>
  <c r="D96" i="1"/>
  <c r="C96" i="1"/>
  <c r="E79" i="1"/>
  <c r="D79" i="1"/>
  <c r="C79" i="1"/>
  <c r="E74" i="1"/>
  <c r="D74" i="1"/>
  <c r="C74" i="1"/>
  <c r="E68" i="1"/>
  <c r="D68" i="1"/>
  <c r="C68" i="1"/>
  <c r="E65" i="1"/>
  <c r="D65" i="1"/>
  <c r="C65" i="1"/>
  <c r="E61" i="1"/>
  <c r="D61" i="1"/>
  <c r="C61" i="1"/>
  <c r="E57" i="1"/>
  <c r="D57" i="1"/>
  <c r="C57" i="1"/>
  <c r="E52" i="1"/>
  <c r="D52" i="1"/>
  <c r="C52" i="1"/>
  <c r="E47" i="1"/>
  <c r="D47" i="1"/>
  <c r="C47" i="1"/>
  <c r="E42" i="1"/>
  <c r="D42" i="1"/>
  <c r="C42" i="1"/>
  <c r="E30" i="1"/>
  <c r="D30" i="1"/>
  <c r="C30" i="1"/>
  <c r="E25" i="1"/>
  <c r="D25" i="1"/>
  <c r="C25" i="1"/>
  <c r="E22" i="1"/>
  <c r="D22" i="1"/>
  <c r="C22" i="1"/>
  <c r="E19" i="1"/>
  <c r="D19" i="1"/>
  <c r="C19" i="1"/>
  <c r="E14" i="1"/>
  <c r="D14" i="1"/>
  <c r="C14" i="1"/>
  <c r="E11" i="1"/>
  <c r="D11" i="1"/>
  <c r="C11" i="1"/>
  <c r="E6" i="1"/>
  <c r="D6" i="1"/>
  <c r="C6" i="1"/>
  <c r="C637" i="1" l="1"/>
  <c r="E637" i="1"/>
  <c r="C540" i="1"/>
  <c r="C575" i="1"/>
  <c r="E575" i="1"/>
  <c r="E540" i="1"/>
  <c r="D243" i="1"/>
  <c r="E453" i="1"/>
  <c r="C243" i="1"/>
  <c r="E243" i="1"/>
  <c r="C689" i="1"/>
  <c r="E689" i="1"/>
  <c r="C665" i="1"/>
  <c r="E665" i="1"/>
  <c r="C608" i="1"/>
  <c r="E608" i="1"/>
  <c r="C510" i="1"/>
  <c r="E510" i="1"/>
  <c r="E373" i="1"/>
  <c r="C373" i="1"/>
  <c r="E358" i="1"/>
  <c r="C358" i="1"/>
  <c r="C444" i="1"/>
  <c r="E444" i="1"/>
  <c r="F108" i="1"/>
  <c r="F13" i="3" l="1"/>
  <c r="F641" i="1" l="1"/>
  <c r="G12" i="3" l="1"/>
  <c r="G11" i="3"/>
  <c r="G10" i="3"/>
  <c r="G9" i="3"/>
  <c r="G8" i="3"/>
  <c r="G7" i="3"/>
  <c r="G6" i="3"/>
  <c r="G24" i="3"/>
  <c r="F686" i="1"/>
  <c r="F681" i="1"/>
  <c r="F676" i="1"/>
  <c r="F673" i="1"/>
  <c r="F669" i="1"/>
  <c r="F648" i="1"/>
  <c r="F658" i="1"/>
  <c r="F653" i="1"/>
  <c r="F645" i="1"/>
  <c r="G22" i="3"/>
  <c r="F629" i="1"/>
  <c r="F619" i="1"/>
  <c r="F624" i="1"/>
  <c r="G21" i="3"/>
  <c r="F591" i="1"/>
  <c r="F596" i="1"/>
  <c r="F588" i="1"/>
  <c r="F584" i="1"/>
  <c r="F581" i="1"/>
  <c r="F573" i="1"/>
  <c r="F561" i="1"/>
  <c r="F556" i="1"/>
  <c r="F552" i="1"/>
  <c r="F549" i="1"/>
  <c r="F543" i="1"/>
  <c r="G25" i="3"/>
  <c r="F529" i="1"/>
  <c r="F534" i="1"/>
  <c r="F526" i="1"/>
  <c r="F521" i="1"/>
  <c r="F517" i="1"/>
  <c r="F503" i="1"/>
  <c r="F508" i="1"/>
  <c r="F500" i="1"/>
  <c r="F495" i="1"/>
  <c r="F491" i="1"/>
  <c r="F488" i="1"/>
  <c r="F481" i="1"/>
  <c r="F483" i="1" s="1"/>
  <c r="G30" i="3" l="1"/>
  <c r="F689" i="1"/>
  <c r="F510" i="1"/>
  <c r="G13" i="3"/>
  <c r="G29" i="3"/>
  <c r="G28" i="3"/>
  <c r="G27" i="3"/>
  <c r="G26" i="3"/>
  <c r="F420" i="1"/>
  <c r="F415" i="1"/>
  <c r="F410" i="1"/>
  <c r="F401" i="1"/>
  <c r="F396" i="1"/>
  <c r="F393" i="1"/>
  <c r="F388" i="1"/>
  <c r="F380" i="1"/>
  <c r="F377" i="1"/>
  <c r="F372" i="1"/>
  <c r="F363" i="1"/>
  <c r="F373" i="1" l="1"/>
  <c r="F348" i="1"/>
  <c r="F338" i="1"/>
  <c r="F335" i="1"/>
  <c r="F329" i="1"/>
  <c r="F326" i="1"/>
  <c r="F323" i="1"/>
  <c r="F315" i="1"/>
  <c r="F308" i="1"/>
  <c r="F303" i="1"/>
  <c r="F300" i="1"/>
  <c r="F297" i="1"/>
  <c r="F276" i="1"/>
  <c r="F225" i="1" l="1"/>
  <c r="F662" i="1"/>
  <c r="F665" i="1" s="1"/>
  <c r="F633" i="1"/>
  <c r="F637" i="1" s="1"/>
  <c r="F601" i="1"/>
  <c r="F605" i="1"/>
  <c r="F566" i="1"/>
  <c r="F570" i="1"/>
  <c r="F538" i="1"/>
  <c r="F540" i="1" s="1"/>
  <c r="F431" i="1"/>
  <c r="F439" i="1"/>
  <c r="F435" i="1"/>
  <c r="F355" i="1"/>
  <c r="F240" i="1"/>
  <c r="F237" i="1"/>
  <c r="F233" i="1"/>
  <c r="F229" i="1"/>
  <c r="F575" i="1" l="1"/>
  <c r="F608" i="1"/>
  <c r="F444" i="1"/>
  <c r="F213" i="1"/>
  <c r="F210" i="1"/>
  <c r="F204" i="1"/>
  <c r="F195" i="1"/>
  <c r="F192" i="1"/>
  <c r="F187" i="1"/>
  <c r="F184" i="1"/>
  <c r="F180" i="1"/>
  <c r="F167" i="1"/>
  <c r="F163" i="1"/>
  <c r="F160" i="1"/>
  <c r="F156" i="1"/>
  <c r="F153" i="1"/>
  <c r="F150" i="1"/>
  <c r="F147" i="1"/>
  <c r="F144" i="1"/>
  <c r="F141" i="1"/>
  <c r="F138" i="1"/>
  <c r="F133" i="1"/>
  <c r="F129" i="1"/>
  <c r="F124" i="1"/>
  <c r="F120" i="1"/>
  <c r="F116" i="1"/>
  <c r="F111" i="1"/>
  <c r="F105" i="1"/>
  <c r="F102" i="1"/>
  <c r="F96" i="1"/>
  <c r="F99" i="1"/>
  <c r="F79" i="1"/>
  <c r="F74" i="1"/>
  <c r="F68" i="1" l="1"/>
  <c r="F65" i="1"/>
  <c r="F61" i="1"/>
  <c r="F57" i="1"/>
  <c r="F52" i="1"/>
  <c r="F42" i="1"/>
  <c r="F47" i="1"/>
  <c r="F30" i="1"/>
  <c r="F25" i="1"/>
  <c r="F22" i="1"/>
  <c r="F19" i="1"/>
  <c r="F11" i="1"/>
  <c r="F14" i="1" l="1"/>
  <c r="F6" i="1"/>
  <c r="F243" i="1" s="1"/>
  <c r="F332" i="1" l="1"/>
  <c r="F294" i="1"/>
  <c r="F290" i="1"/>
  <c r="G358" i="1"/>
  <c r="F287" i="1"/>
  <c r="F282" i="1"/>
  <c r="F279" i="1"/>
  <c r="F273" i="1"/>
  <c r="F265" i="1"/>
  <c r="F260" i="1"/>
  <c r="F257" i="1"/>
  <c r="F254" i="1"/>
  <c r="F251" i="1"/>
  <c r="F358" i="1" l="1"/>
  <c r="F35" i="3" l="1"/>
  <c r="F459" i="1" l="1"/>
  <c r="F461" i="1" s="1"/>
  <c r="F223" i="2" l="1"/>
  <c r="F211" i="2"/>
  <c r="F202" i="2"/>
  <c r="F151" i="2"/>
  <c r="F144" i="2"/>
  <c r="F124" i="2"/>
  <c r="F102" i="2"/>
  <c r="F90" i="2"/>
  <c r="F692" i="1"/>
  <c r="F694" i="1" s="1"/>
  <c r="F475" i="1" l="1"/>
  <c r="F477" i="1" s="1"/>
  <c r="F467" i="1"/>
  <c r="F469" i="1" s="1"/>
  <c r="F451" i="1"/>
  <c r="F453" i="1" s="1"/>
  <c r="C13" i="3" l="1"/>
  <c r="D13" i="3"/>
  <c r="E13" i="3"/>
  <c r="G37" i="3"/>
  <c r="D35" i="3" l="1"/>
  <c r="G35" i="3"/>
  <c r="E35" i="3"/>
  <c r="C35" i="3"/>
</calcChain>
</file>

<file path=xl/sharedStrings.xml><?xml version="1.0" encoding="utf-8"?>
<sst xmlns="http://schemas.openxmlformats.org/spreadsheetml/2006/main" count="1353" uniqueCount="1040">
  <si>
    <t>5-AAA-522-1010-100</t>
  </si>
  <si>
    <t xml:space="preserve">TOWN BOARD PERSONAL SERVICES            </t>
  </si>
  <si>
    <t>5-AAA-522-1010-200</t>
  </si>
  <si>
    <t xml:space="preserve">TOWN BOARD EQUIPMENT                    </t>
  </si>
  <si>
    <t>5-AAA-522-1010-400</t>
  </si>
  <si>
    <t xml:space="preserve">TOWN BOARD - CONTRACTUAL EXPENSE        </t>
  </si>
  <si>
    <t>5-AAA-522-1110-100</t>
  </si>
  <si>
    <t xml:space="preserve">JUSTICES PERSONAL SERVICES              </t>
  </si>
  <si>
    <t>5-AAA-522-1110-200</t>
  </si>
  <si>
    <t xml:space="preserve">JUSTICES  EQUIPMENT                     </t>
  </si>
  <si>
    <t>5-AAA-522-1110-400</t>
  </si>
  <si>
    <t xml:space="preserve">JUSTICES CONTRACTUAL EXPENSE            </t>
  </si>
  <si>
    <t>5-AAA-522-1110-420</t>
  </si>
  <si>
    <t xml:space="preserve">JUSTICES SPEC PROSECUTOR                </t>
  </si>
  <si>
    <t>5-AAA-522-1220-100</t>
  </si>
  <si>
    <t>5-AAA-522-1220-200</t>
  </si>
  <si>
    <t xml:space="preserve">SUPERVISOR EQUIPMENT                    </t>
  </si>
  <si>
    <t>5-AAA-522-1220-400</t>
  </si>
  <si>
    <t xml:space="preserve">SUPERVISOR CONTRACTUAL EXPENSE          </t>
  </si>
  <si>
    <t>5-AAA-522-1320-400</t>
  </si>
  <si>
    <t>5-AAA-522-1330-400</t>
  </si>
  <si>
    <t xml:space="preserve">TAX COLLECTION CONTRACTUAL EXPENSE      </t>
  </si>
  <si>
    <t>5-AAA-522-1340-100</t>
  </si>
  <si>
    <t xml:space="preserve">BUDGET PERSONAL SERVICES                </t>
  </si>
  <si>
    <t>5-AAA-522-1340-200</t>
  </si>
  <si>
    <t xml:space="preserve">BUDGET EQUIPMENT                        </t>
  </si>
  <si>
    <t>5-AAA-522-1340-400</t>
  </si>
  <si>
    <t xml:space="preserve">BUDGET CONTRACTUAL EXPENSE              </t>
  </si>
  <si>
    <t>5-AAA-522-1345-400</t>
  </si>
  <si>
    <t xml:space="preserve">PURCHASING CONTRACTUAL EXPENSE          </t>
  </si>
  <si>
    <t>5-AAA-522-1345-407</t>
  </si>
  <si>
    <t xml:space="preserve">PURCHASING-ASSESSOR                     </t>
  </si>
  <si>
    <t>5-AAA-522-1345-440</t>
  </si>
  <si>
    <t xml:space="preserve">PURCHASING-BOOKKEEPER                   </t>
  </si>
  <si>
    <t>5-AAA-522-1345-450</t>
  </si>
  <si>
    <t xml:space="preserve">PURCHASING-TOWN CLERK                   </t>
  </si>
  <si>
    <t>5-AAA-522-1345-470</t>
  </si>
  <si>
    <t xml:space="preserve">PURCHASING-JUSTICE                      </t>
  </si>
  <si>
    <t>5-AAA-522-1345-480</t>
  </si>
  <si>
    <t>5-AAA-522-1345-510</t>
  </si>
  <si>
    <t xml:space="preserve">PURCHASING-SUPERVISOR                   </t>
  </si>
  <si>
    <t>5-AAA-522-1345-520</t>
  </si>
  <si>
    <t xml:space="preserve">PURCHASING-TOWN BOARD                   </t>
  </si>
  <si>
    <t>5-AAA-522-1345-540</t>
  </si>
  <si>
    <t xml:space="preserve">PURCHASING-POOL                         </t>
  </si>
  <si>
    <t>5-AAA-522-1345-560</t>
  </si>
  <si>
    <t xml:space="preserve">PURCHASING-RECYCLING                    </t>
  </si>
  <si>
    <t>5-AAA-522-1355-100</t>
  </si>
  <si>
    <t xml:space="preserve">ASSESSORS PERSONAL SERVICES             </t>
  </si>
  <si>
    <t>5-AAA-522-1355-200</t>
  </si>
  <si>
    <t xml:space="preserve">ASSESSORS EQUIPMENT                     </t>
  </si>
  <si>
    <t>5-AAA-522-1355-400</t>
  </si>
  <si>
    <t xml:space="preserve">ASSESSORS CONTRACTUAL EXPENSE           </t>
  </si>
  <si>
    <t>5-AAA-522-1410-100</t>
  </si>
  <si>
    <t xml:space="preserve">TOWN CLERK PERSONAL SERVICES            </t>
  </si>
  <si>
    <t>5-AAA-522-1410-200</t>
  </si>
  <si>
    <t xml:space="preserve">TOWN CLERK EQUIPMENT                    </t>
  </si>
  <si>
    <t>5-AAA-522-1410-400</t>
  </si>
  <si>
    <t xml:space="preserve">TOWN CLERK CONTRACTUAL EXPENSE          </t>
  </si>
  <si>
    <t>5-AAA-522-1420-400</t>
  </si>
  <si>
    <t xml:space="preserve">ATTORNEY - CONTRACTUAL EXPENSE          </t>
  </si>
  <si>
    <t>5-AAA-522-1440-400</t>
  </si>
  <si>
    <t xml:space="preserve">ENGINEER CONTRACTUAL EXPENSE            </t>
  </si>
  <si>
    <t>5-AAA-522-1460-200</t>
  </si>
  <si>
    <t xml:space="preserve">RECORDS MANAGEMENT, EQUIPMENT           </t>
  </si>
  <si>
    <t>5-AAA-522-1460-400</t>
  </si>
  <si>
    <t>5-AAA-522-1470-400</t>
  </si>
  <si>
    <t>5-AAA-522-1620-100</t>
  </si>
  <si>
    <t>5-AAA-522-1620-200</t>
  </si>
  <si>
    <t xml:space="preserve">BUILDINGS EQUIPMENT                     </t>
  </si>
  <si>
    <t>5-AAA-522-1620-400</t>
  </si>
  <si>
    <t xml:space="preserve">BUILDINGS CONTRACTUAL EXPENSES          </t>
  </si>
  <si>
    <t>5-AAA-522-1650-400</t>
  </si>
  <si>
    <t>5-AAA-522-1650-440</t>
  </si>
  <si>
    <t xml:space="preserve">PUBLIC ACCESS                           </t>
  </si>
  <si>
    <t>5-AAA-522-1650-471</t>
  </si>
  <si>
    <t xml:space="preserve">WEB SITE                                </t>
  </si>
  <si>
    <t>5-AAA-522-1670-200</t>
  </si>
  <si>
    <t xml:space="preserve">CNTRL PRNTNG &amp; MAILNG EQUIPMENT         </t>
  </si>
  <si>
    <t>5-AAA-522-1670-400</t>
  </si>
  <si>
    <t>5-AAA-522-1670-440</t>
  </si>
  <si>
    <t xml:space="preserve">PRINT/MAIL-BOOKKEEPER                   </t>
  </si>
  <si>
    <t>5-AAA-522-1670-450</t>
  </si>
  <si>
    <t xml:space="preserve">PRINT/MAIL-TOWN CLERK                   </t>
  </si>
  <si>
    <t>5-AAA-522-1670-460</t>
  </si>
  <si>
    <t xml:space="preserve">PRINT/MAIL-RECREATION                   </t>
  </si>
  <si>
    <t>5-AAA-522-1670-470</t>
  </si>
  <si>
    <t xml:space="preserve">CENTRAL PRINTING- JUSTICE               </t>
  </si>
  <si>
    <t>5-AAA-522-1670-472</t>
  </si>
  <si>
    <t xml:space="preserve">PRINT/MAIL-ASSESSOR                     </t>
  </si>
  <si>
    <t>5-AAA-522-1670-480</t>
  </si>
  <si>
    <t>5-AAA-522-1670-500</t>
  </si>
  <si>
    <t xml:space="preserve">PRINT/MAIL-POLICE DEPT                  </t>
  </si>
  <si>
    <t>5-AAA-522-1670-510</t>
  </si>
  <si>
    <t xml:space="preserve">PRINT/MAIL-SUPERVISOR                   </t>
  </si>
  <si>
    <t>5-AAA-522-1670-520</t>
  </si>
  <si>
    <t xml:space="preserve">PRINT/MAIL-TOWN BOARD                   </t>
  </si>
  <si>
    <t>5-AAA-522-1670-530</t>
  </si>
  <si>
    <t xml:space="preserve">PRINT/MAIL-YOUTH                        </t>
  </si>
  <si>
    <t>5-AAA-522-1670-540</t>
  </si>
  <si>
    <t xml:space="preserve">PRINT/MAIL-POOL                         </t>
  </si>
  <si>
    <t>5-AAA-522-1670-560</t>
  </si>
  <si>
    <t xml:space="preserve">PRINT/MAIL-RECYCLING                    </t>
  </si>
  <si>
    <t>5-AAA-522-1670-570</t>
  </si>
  <si>
    <t xml:space="preserve">PRINT/MAIL-TAX COLLECTION               </t>
  </si>
  <si>
    <t>5-AAA-522-1680-400</t>
  </si>
  <si>
    <t>5-AAA-522-1910-400</t>
  </si>
  <si>
    <t xml:space="preserve">UNALLOCATED INSURANCE                   </t>
  </si>
  <si>
    <t xml:space="preserve">MUNICIPAL ASSOC DUES                    </t>
  </si>
  <si>
    <t>5-AAA-522-1920-400</t>
  </si>
  <si>
    <t>5-AAA-522-1990-400</t>
  </si>
  <si>
    <t xml:space="preserve">CONTINGENT                              </t>
  </si>
  <si>
    <t>5-AAA-522-3120-100</t>
  </si>
  <si>
    <t>5-AAA-522-3120-200</t>
  </si>
  <si>
    <t>5-AAA-522-3120-400</t>
  </si>
  <si>
    <t>5-AAA-522-3121-290</t>
  </si>
  <si>
    <t xml:space="preserve">POLICE EQUIPMENT - RESTRICTED USE       </t>
  </si>
  <si>
    <t>5-AAA-522-3121-490</t>
  </si>
  <si>
    <t>5-AAA-522-3122-225</t>
  </si>
  <si>
    <t xml:space="preserve">REIMB GRANT-CHILD SAFETY                </t>
  </si>
  <si>
    <t>5-AAA-522-3510-100</t>
  </si>
  <si>
    <t xml:space="preserve">CONTROL OF DOGS PERSONAL SERVICES       </t>
  </si>
  <si>
    <t>5-AAA-522-3510-200</t>
  </si>
  <si>
    <t xml:space="preserve">CONTROL OF DOGS EQUIPMENT               </t>
  </si>
  <si>
    <t>5-AAA-522-3510-400</t>
  </si>
  <si>
    <t>5-AAA-522-3989-100</t>
  </si>
  <si>
    <t>5-AAA-522-3989-400</t>
  </si>
  <si>
    <t xml:space="preserve">EMERGENCY PREPAREDNESS CE               </t>
  </si>
  <si>
    <t>5-AAA-522-4540-400</t>
  </si>
  <si>
    <t>5-AAA-522-5182-400</t>
  </si>
  <si>
    <t xml:space="preserve">STREET LIGHTING CONTRACTUAL EXPENSE     </t>
  </si>
  <si>
    <t>5-AAA-522-5630-400</t>
  </si>
  <si>
    <t xml:space="preserve">UCAT LOOP BUS, CONTRACTUAL EXPENSE      </t>
  </si>
  <si>
    <t>5-AAA-522-6310-400</t>
  </si>
  <si>
    <t>5-AAA-522-6510-400</t>
  </si>
  <si>
    <t>5-AAA-522-6772-400</t>
  </si>
  <si>
    <t>5-AAA-522-7020-100</t>
  </si>
  <si>
    <t>5-AAA-522-7020-400</t>
  </si>
  <si>
    <t>5-AAA-522-7030-400</t>
  </si>
  <si>
    <t>5-AAA-522-7110-400</t>
  </si>
  <si>
    <t xml:space="preserve">RAIL TRAIL - CONTRACTUAL EXPENSE        </t>
  </si>
  <si>
    <t>5-AAA-522-7150-130</t>
  </si>
  <si>
    <t>5-AAA-522-7150-230</t>
  </si>
  <si>
    <t>5-AAA-522-7150-240</t>
  </si>
  <si>
    <t>5-AAA-522-7150-250</t>
  </si>
  <si>
    <t xml:space="preserve">RECREATION-COMMUNITY CTR                </t>
  </si>
  <si>
    <t>5-AAA-522-7150-260</t>
  </si>
  <si>
    <t xml:space="preserve">NP SPORTS/REC PARK - EQUIPMENT          </t>
  </si>
  <si>
    <t>5-AAA-522-7150-280</t>
  </si>
  <si>
    <t xml:space="preserve">RECREATION ACTIVITIES - EQUIPMENT       </t>
  </si>
  <si>
    <t xml:space="preserve">RECREATION - DAY CAMP                   </t>
  </si>
  <si>
    <t>5-AAA-522-7150-430</t>
  </si>
  <si>
    <t>5-AAA-522-7150-441</t>
  </si>
  <si>
    <t>5-AAA-522-7150-458</t>
  </si>
  <si>
    <t>5-AAA-522-7150-460</t>
  </si>
  <si>
    <t xml:space="preserve">NP SPORTS/REC PARK, CE                  </t>
  </si>
  <si>
    <t>5-AAA-522-7150-485</t>
  </si>
  <si>
    <t xml:space="preserve">RECREATION ACTIVITIES                   </t>
  </si>
  <si>
    <t>5-AAA-522-7180-400</t>
  </si>
  <si>
    <t>5-AAA-522-7180-401</t>
  </si>
  <si>
    <t>5-AAA-522-7310-100</t>
  </si>
  <si>
    <t xml:space="preserve">YOUTH PROGRAM PERSONAL SERVICES         </t>
  </si>
  <si>
    <t>5-AAA-522-7310-200</t>
  </si>
  <si>
    <t xml:space="preserve">YOUTH PROGRAM EQUIPMENT                 </t>
  </si>
  <si>
    <t>5-AAA-522-7310-400</t>
  </si>
  <si>
    <t>5-AAA-522-7510-400</t>
  </si>
  <si>
    <t xml:space="preserve">HISTORIAN CONTRACTUAL EXPENSE           </t>
  </si>
  <si>
    <t>5-AAA-522-8090-400</t>
  </si>
  <si>
    <t>5-AAA-522-8090-410</t>
  </si>
  <si>
    <t>5-AAA-522-8160-400</t>
  </si>
  <si>
    <t>5-AAA-522-8189-100</t>
  </si>
  <si>
    <t xml:space="preserve">RECYCLING - PERSONAL SERVICES           </t>
  </si>
  <si>
    <t>5-AAA-522-8189-200</t>
  </si>
  <si>
    <t xml:space="preserve">RECYCLING EQUIPMENT                     </t>
  </si>
  <si>
    <t>5-AAA-522-8189-400</t>
  </si>
  <si>
    <t xml:space="preserve">RECYCLING CONTRACTUAL EXPENSE           </t>
  </si>
  <si>
    <t>5-AAA-522-8189-420</t>
  </si>
  <si>
    <t xml:space="preserve">RECYCLE-BANK CREDIT CARD FEES           </t>
  </si>
  <si>
    <t>5-AAA-522-8710-400</t>
  </si>
  <si>
    <t xml:space="preserve">OPEN SPACE CONSERVATION                 </t>
  </si>
  <si>
    <t>5-AAA-522-9010-800</t>
  </si>
  <si>
    <t xml:space="preserve">STATE RETIREMENT                        </t>
  </si>
  <si>
    <t>5-AAA-522-9015-800</t>
  </si>
  <si>
    <t xml:space="preserve">FIRE &amp; POLICE RETRMNT                   </t>
  </si>
  <si>
    <t>5-AAA-522-9030-800</t>
  </si>
  <si>
    <t xml:space="preserve">SOCIAL SECURITY                         </t>
  </si>
  <si>
    <t>5-AAA-522-9040-800</t>
  </si>
  <si>
    <t xml:space="preserve">WORKERS COMP                            </t>
  </si>
  <si>
    <t>5-AAA-522-9050-800</t>
  </si>
  <si>
    <t xml:space="preserve">UNEMPLOYMENT INSURANCE                  </t>
  </si>
  <si>
    <t>5-AAA-522-9055-800</t>
  </si>
  <si>
    <t xml:space="preserve">DISABILITY INSURANCE                    </t>
  </si>
  <si>
    <t>5-AAA-522-9060-800</t>
  </si>
  <si>
    <t xml:space="preserve">MEDICAL INSURANCE                       </t>
  </si>
  <si>
    <t>5-AAA-522-9061-800</t>
  </si>
  <si>
    <t xml:space="preserve">DENTAL INSURANCE                        </t>
  </si>
  <si>
    <t>5-AAA-522-9062-800</t>
  </si>
  <si>
    <t xml:space="preserve">VISION PREMIUMS PAID                    </t>
  </si>
  <si>
    <t>5-AAA-522-9089-800</t>
  </si>
  <si>
    <t xml:space="preserve">EMPLOYEE ASSISTANCE PROG.               </t>
  </si>
  <si>
    <t xml:space="preserve">BANS-PRINCIPLE                          </t>
  </si>
  <si>
    <t xml:space="preserve">OTHER DEBT - PRINCIPAL                  </t>
  </si>
  <si>
    <t xml:space="preserve">OTHER DEBT - INTEREST                   </t>
  </si>
  <si>
    <t>5-BBB-522-1345-400</t>
  </si>
  <si>
    <t xml:space="preserve">PURCHASING CONTRACTUAL                  </t>
  </si>
  <si>
    <t>5-BBB-522-1345-410</t>
  </si>
  <si>
    <t xml:space="preserve">PURCHASING-PLANNING                     </t>
  </si>
  <si>
    <t>5-BBB-522-1345-425</t>
  </si>
  <si>
    <t xml:space="preserve">PURCHASING-ZONING                       </t>
  </si>
  <si>
    <t>5-BBB-522-1345-430</t>
  </si>
  <si>
    <t xml:space="preserve">PURCHASING-BLDG INSP                    </t>
  </si>
  <si>
    <t>5-BBB-522-1345-457</t>
  </si>
  <si>
    <t xml:space="preserve">PURCHASING-HISTORIC PRES                </t>
  </si>
  <si>
    <t>5-BBB-522-1420-400</t>
  </si>
  <si>
    <t xml:space="preserve">ATTORNEY CONTRACTUAL EXP                </t>
  </si>
  <si>
    <t>5-BBB-522-1440-400</t>
  </si>
  <si>
    <t xml:space="preserve">ENGINEER, CONTRACTUAL                   </t>
  </si>
  <si>
    <t xml:space="preserve">CENTRAL COMMUNICATIONS                  </t>
  </si>
  <si>
    <t>5-BBB-522-1650-200</t>
  </si>
  <si>
    <t xml:space="preserve">PUBLIC ACCESS, EQUIPMENT                </t>
  </si>
  <si>
    <t>5-BBB-522-1650-400</t>
  </si>
  <si>
    <t>5-BBB-522-1650-443</t>
  </si>
  <si>
    <t xml:space="preserve">PUBLIC ACCESS TV                        </t>
  </si>
  <si>
    <t>5-BBB-522-1670-400</t>
  </si>
  <si>
    <t xml:space="preserve">CENTRAL PRINTING &amp; MAILIN               </t>
  </si>
  <si>
    <t>5-BBB-522-1670-410</t>
  </si>
  <si>
    <t xml:space="preserve">PRINT/MAIL-PLANNING BD                  </t>
  </si>
  <si>
    <t>5-BBB-522-1670-425</t>
  </si>
  <si>
    <t xml:space="preserve">PRINT/MAIL-ZONING BOARD                 </t>
  </si>
  <si>
    <t>5-BBB-522-1670-430</t>
  </si>
  <si>
    <t xml:space="preserve">PRINT/MAIL-BLDG INSP                    </t>
  </si>
  <si>
    <t>5-BBB-522-1670-445</t>
  </si>
  <si>
    <t xml:space="preserve">PRINT/MAIL-ENCC                         </t>
  </si>
  <si>
    <t>5-BBB-522-1670-457</t>
  </si>
  <si>
    <t xml:space="preserve">PRINT/MAIL-HISTORIC PRES                </t>
  </si>
  <si>
    <t>5-BBB-522-1680-400</t>
  </si>
  <si>
    <t>5-BBB-522-1910-400</t>
  </si>
  <si>
    <t>5-BBB-522-1990-400</t>
  </si>
  <si>
    <t xml:space="preserve">CONTINGENT ACCT                         </t>
  </si>
  <si>
    <t>5-BBB-522-3620-100</t>
  </si>
  <si>
    <t xml:space="preserve">SAFETY INSPECTION PS                    </t>
  </si>
  <si>
    <t>5-BBB-522-3620-200</t>
  </si>
  <si>
    <t xml:space="preserve">SAFETY INSPECTION E                     </t>
  </si>
  <si>
    <t>5-BBB-522-3620-400</t>
  </si>
  <si>
    <t xml:space="preserve">SAFETY INSPECTION CE                    </t>
  </si>
  <si>
    <t>5-BBB-522-3989-400</t>
  </si>
  <si>
    <t xml:space="preserve">OTHER PUBLIC SAFETY-EMERG               </t>
  </si>
  <si>
    <t>5-BBB-522-7110-400</t>
  </si>
  <si>
    <t xml:space="preserve">PARKS-MORIELLO POOL-bill half to NPVill </t>
  </si>
  <si>
    <t>5-BBB-522-7110-427</t>
  </si>
  <si>
    <t xml:space="preserve">PARKS-MORIELLO PARK                     </t>
  </si>
  <si>
    <t>5-BBB-522-7180-400</t>
  </si>
  <si>
    <t xml:space="preserve">BIKE/PED COMMITTEE                      </t>
  </si>
  <si>
    <t>5-BBB-522-7520-400</t>
  </si>
  <si>
    <t>5-BBB-522-7989-400</t>
  </si>
  <si>
    <t xml:space="preserve">SHAWANAGUNK REGION BYWAY                </t>
  </si>
  <si>
    <t>5-BBB-522-8010-100</t>
  </si>
  <si>
    <t xml:space="preserve">ZONING PERSONAL SERVICES                </t>
  </si>
  <si>
    <t>5-BBB-522-8010-200</t>
  </si>
  <si>
    <t xml:space="preserve">ZONING EQUIPMENT                        </t>
  </si>
  <si>
    <t>5-BBB-522-8010-400</t>
  </si>
  <si>
    <t xml:space="preserve">ZONING CONTRACTUAL EXPENSE              </t>
  </si>
  <si>
    <t>5-BBB-522-8020-100</t>
  </si>
  <si>
    <t xml:space="preserve">PLANNING PERSONAL SERVICES              </t>
  </si>
  <si>
    <t>5-BBB-522-8020-200</t>
  </si>
  <si>
    <t xml:space="preserve">PLANNING EQUIPMENT                      </t>
  </si>
  <si>
    <t>5-BBB-522-8020-400</t>
  </si>
  <si>
    <t xml:space="preserve">PLANNING CONTRACTUAL EXPENSE            </t>
  </si>
  <si>
    <t>5-BBB-522-8020-430</t>
  </si>
  <si>
    <t xml:space="preserve">PLANNING-ATTORNEY                       </t>
  </si>
  <si>
    <t>5-BBB-522-8020-455</t>
  </si>
  <si>
    <t xml:space="preserve">PLANNING-ENGINEER                       </t>
  </si>
  <si>
    <t>5-BBB-522-8090-400</t>
  </si>
  <si>
    <t xml:space="preserve">ENCC, CONTRACTUAL                       </t>
  </si>
  <si>
    <t>5-BBB-522-8091-400</t>
  </si>
  <si>
    <t>5-BBB-522-8091-410</t>
  </si>
  <si>
    <t>5-BBB-522-8092-400</t>
  </si>
  <si>
    <t xml:space="preserve">GRANTS WRITER                           </t>
  </si>
  <si>
    <t>5-BBB-522-8095-400</t>
  </si>
  <si>
    <t>5-BBB-522-8510-400</t>
  </si>
  <si>
    <t>5-BBB-522-8540-400</t>
  </si>
  <si>
    <t xml:space="preserve">DRAINAGE                                </t>
  </si>
  <si>
    <t>5-BBB-522-9010-800</t>
  </si>
  <si>
    <t>5-BBB-522-9030-800</t>
  </si>
  <si>
    <t>5-BBB-522-9040-800</t>
  </si>
  <si>
    <t xml:space="preserve">WORKER'S COMP                           </t>
  </si>
  <si>
    <t>5-BBB-522-9050-800</t>
  </si>
  <si>
    <t>5-BBB-522-9055-800</t>
  </si>
  <si>
    <t xml:space="preserve">DISABILITY INS.                         </t>
  </si>
  <si>
    <t>5-BBB-522-9060-800</t>
  </si>
  <si>
    <t>5-BBB-522-9061-800</t>
  </si>
  <si>
    <t>5-BBB-522-9730-600</t>
  </si>
  <si>
    <t>5-DAA-522-5010-100</t>
  </si>
  <si>
    <t xml:space="preserve">SUPT OF HIGHWAYS, PS                    </t>
  </si>
  <si>
    <t>5-DAA-522-5010-200</t>
  </si>
  <si>
    <t xml:space="preserve">SUPT OF HIGHWAYS, EQUIP                 </t>
  </si>
  <si>
    <t>5-DAA-522-5010-400</t>
  </si>
  <si>
    <t xml:space="preserve">SUPT OF HIGHWAYS, CE                    </t>
  </si>
  <si>
    <t xml:space="preserve">SNOW REMOVAL PERSONAL SERVICES          </t>
  </si>
  <si>
    <t xml:space="preserve">SNOW REMOVAL EQUIPMENT                  </t>
  </si>
  <si>
    <t>5-DAA-522-9010-800</t>
  </si>
  <si>
    <t>5-DAA-522-9030-800</t>
  </si>
  <si>
    <t>5-DAA-522-9040-800</t>
  </si>
  <si>
    <t xml:space="preserve">WORKERS COMPENSATION                    </t>
  </si>
  <si>
    <t>5-DAA-522-9055-800</t>
  </si>
  <si>
    <t>5-DAA-522-9060-800</t>
  </si>
  <si>
    <t>5-DAA-522-9061-800</t>
  </si>
  <si>
    <t xml:space="preserve">INTERFUND TRANSFERS                     </t>
  </si>
  <si>
    <t>5-DBB-522-1910-400</t>
  </si>
  <si>
    <t>5-DBB-522-3310-100</t>
  </si>
  <si>
    <t xml:space="preserve">TRAFFIC CONTROL, PS                     </t>
  </si>
  <si>
    <t>5-DBB-522-3310-200</t>
  </si>
  <si>
    <t xml:space="preserve">TRAFFIC CONTROL, EQ                     </t>
  </si>
  <si>
    <t>5-DBB-522-3310-400</t>
  </si>
  <si>
    <t xml:space="preserve">TRAFFIC CONTROL, CE                     </t>
  </si>
  <si>
    <t>5-DBB-522-5110-100</t>
  </si>
  <si>
    <t xml:space="preserve">GENERAL REPAIRS PERSONAL SERVICES       </t>
  </si>
  <si>
    <t>5-DBB-522-5110-200</t>
  </si>
  <si>
    <t xml:space="preserve">GENERAL REPAIRS EQUIPMENT               </t>
  </si>
  <si>
    <t>5-DBB-522-5110-400</t>
  </si>
  <si>
    <t xml:space="preserve">GENERAL REPAIRS CONTRACTUAL             </t>
  </si>
  <si>
    <t>5-DBB-522-5112-200</t>
  </si>
  <si>
    <t xml:space="preserve">PERM IMPROVEMENTS, CHIPS                </t>
  </si>
  <si>
    <t>5-DBB-522-5130-100</t>
  </si>
  <si>
    <t xml:space="preserve">MACHINERY PERSONAL SERVICES             </t>
  </si>
  <si>
    <t>5-DBB-522-5130-200</t>
  </si>
  <si>
    <t xml:space="preserve">MACHINERY EQUIPMENT                     </t>
  </si>
  <si>
    <t>5-DBB-522-5130-400</t>
  </si>
  <si>
    <t xml:space="preserve">MACHINERY CONTRACTUAL                   </t>
  </si>
  <si>
    <t>5-DBB-522-5132-400</t>
  </si>
  <si>
    <t xml:space="preserve">GARAGE, CE                              </t>
  </si>
  <si>
    <t>5-DBB-522-5140-100</t>
  </si>
  <si>
    <t xml:space="preserve">MISC.(BRUSH &amp; WEEDS) PS                 </t>
  </si>
  <si>
    <t>5-DBB-522-5140-200</t>
  </si>
  <si>
    <t xml:space="preserve">MISC. (BRUS &amp; WEEDS)                    </t>
  </si>
  <si>
    <t>5-DBB-522-5140-400</t>
  </si>
  <si>
    <t xml:space="preserve">MISC.(BRUSH &amp; WEEDS)                    </t>
  </si>
  <si>
    <t>5-DBB-522-5142-100</t>
  </si>
  <si>
    <t>5-DBB-522-5142-200</t>
  </si>
  <si>
    <t>5-DBB-522-5142-400</t>
  </si>
  <si>
    <t>5-DBB-522-8760-100</t>
  </si>
  <si>
    <t xml:space="preserve">EMERGENCY DISASTER-BLIZZ.               </t>
  </si>
  <si>
    <t>5-DBB-522-8760-400</t>
  </si>
  <si>
    <t xml:space="preserve">EMERGENCY DISASTER-FLOOD                </t>
  </si>
  <si>
    <t>5-DBB-522-8760-410</t>
  </si>
  <si>
    <t>5-DBB-522-9010-800</t>
  </si>
  <si>
    <t>5-DBB-522-9030-800</t>
  </si>
  <si>
    <t>5-DBB-522-9040-800</t>
  </si>
  <si>
    <t>5-DBB-522-9050-800</t>
  </si>
  <si>
    <t>5-DBB-522-9055-800</t>
  </si>
  <si>
    <t>5-DBB-522-9060-800</t>
  </si>
  <si>
    <t>5-DBB-522-9061-800</t>
  </si>
  <si>
    <t>5-DBB-522-9062-800</t>
  </si>
  <si>
    <t>5-DBB-522-9089-800</t>
  </si>
  <si>
    <t>5-DBB-522-9730-600</t>
  </si>
  <si>
    <t>5-DBB-522-9789-600</t>
  </si>
  <si>
    <t>5-DBB-522-9789-700</t>
  </si>
  <si>
    <t xml:space="preserve">INTEREST EXPENSE - LONG TERM DEBT       </t>
  </si>
  <si>
    <t xml:space="preserve">ADMINISTRATION                          </t>
  </si>
  <si>
    <t>5-SDA-100-0000-000</t>
  </si>
  <si>
    <t xml:space="preserve">STORM WATER DISTRICT 1 FUND Ligotino    </t>
  </si>
  <si>
    <t>5-SDA-522-8140-100</t>
  </si>
  <si>
    <t xml:space="preserve">STORM WATER DIST 1, PERSONAL SERV.      </t>
  </si>
  <si>
    <t>5-SDA-522-8140-200</t>
  </si>
  <si>
    <t xml:space="preserve">STORM WATER DIST 1, EQUIPMENT           </t>
  </si>
  <si>
    <t>5-SDA-522-8140-400</t>
  </si>
  <si>
    <t xml:space="preserve">STORM WATER DIST 1, CONTRACTUAL         </t>
  </si>
  <si>
    <t>5-SDB-522-8140-100</t>
  </si>
  <si>
    <t xml:space="preserve">STORM WATER DIST 2, PERSONAL SERV       </t>
  </si>
  <si>
    <t>5-SDB-522-8140-200</t>
  </si>
  <si>
    <t xml:space="preserve">STORM WATER DIST 2, EQUIPMENT           </t>
  </si>
  <si>
    <t>5-SDB-522-8140-400</t>
  </si>
  <si>
    <t xml:space="preserve">STORM WATER DIST 2, CONTRACTUAL         </t>
  </si>
  <si>
    <t>5-SDC-522-8140-100</t>
  </si>
  <si>
    <t xml:space="preserve">STORM WATER DIST 3 PERSONAL SERV        </t>
  </si>
  <si>
    <t>5-SDC-522-8140-200</t>
  </si>
  <si>
    <t xml:space="preserve">STORM WATER DIST 3 EQUIPMENT            </t>
  </si>
  <si>
    <t>5-SDC-522-8140-400</t>
  </si>
  <si>
    <t xml:space="preserve">STORM WATER DIST 3 CONTRACTUAL          </t>
  </si>
  <si>
    <t>5-SDD-522-8140-100</t>
  </si>
  <si>
    <t xml:space="preserve">STORM WATER DIST 4 PERSONAL SERV        </t>
  </si>
  <si>
    <t>5-SDD-522-8140-200</t>
  </si>
  <si>
    <t xml:space="preserve">STORM WATER DIST 4 EQUIPMENT            </t>
  </si>
  <si>
    <t>5-SDD-522-8140-400</t>
  </si>
  <si>
    <t xml:space="preserve">STORM WATER DIST 4 CONTRACTUAL          </t>
  </si>
  <si>
    <t>5-SFD-522-3410-400</t>
  </si>
  <si>
    <t xml:space="preserve">FIRE PROTECTION DIST CONTRACTUAL EXP    </t>
  </si>
  <si>
    <t>5-SSA-522-1440-400</t>
  </si>
  <si>
    <t xml:space="preserve">ENGINEERING, CONTRACTUAL EXPENSE        </t>
  </si>
  <si>
    <t>5-SSA-522-1670-400</t>
  </si>
  <si>
    <t xml:space="preserve">SEWER 1-PRINTING-MAILING                </t>
  </si>
  <si>
    <t>5-SSA-522-8110-100</t>
  </si>
  <si>
    <t xml:space="preserve">ADMINISTRATION PS                       </t>
  </si>
  <si>
    <t>5-SSA-522-8110-400</t>
  </si>
  <si>
    <t>5-SSA-522-8120-100</t>
  </si>
  <si>
    <t xml:space="preserve">SEWAGE COLLECTING SYS PS                </t>
  </si>
  <si>
    <t>5-SSA-522-8120-200</t>
  </si>
  <si>
    <t xml:space="preserve">SEWAGE COLLECTING SYS EQUIPMENT         </t>
  </si>
  <si>
    <t>5-SSA-522-8120-400</t>
  </si>
  <si>
    <t xml:space="preserve">SEWAGE COLLECTING SYS CE                </t>
  </si>
  <si>
    <t>5-SSA-522-8130-400</t>
  </si>
  <si>
    <t xml:space="preserve">SEWAGE TREAT &amp; DISP CE                  </t>
  </si>
  <si>
    <t>5-SSA-522-9010-800</t>
  </si>
  <si>
    <t>5-SSA-522-9030-800</t>
  </si>
  <si>
    <t>5-SSA-522-9040-800</t>
  </si>
  <si>
    <t xml:space="preserve">ATTORNEY, CE                            </t>
  </si>
  <si>
    <t xml:space="preserve">ENGINEERING, CE                         </t>
  </si>
  <si>
    <t>5-SSE-522-1670-400</t>
  </si>
  <si>
    <t xml:space="preserve">SEWER 5-PRINTING-MAILING                </t>
  </si>
  <si>
    <t>5-SSE-522-8110-100</t>
  </si>
  <si>
    <t>5-SSE-522-8110-400</t>
  </si>
  <si>
    <t xml:space="preserve">ADMINISTRATION CE                       </t>
  </si>
  <si>
    <t>5-SSE-522-8120-100</t>
  </si>
  <si>
    <t>5-SSE-522-8120-200</t>
  </si>
  <si>
    <t>5-SSE-522-8120-400</t>
  </si>
  <si>
    <t>5-SSE-522-8130-400</t>
  </si>
  <si>
    <t>5-SSE-522-9010-800</t>
  </si>
  <si>
    <t>5-SSE-522-9030-800</t>
  </si>
  <si>
    <t>5-SSE-522-9040-800</t>
  </si>
  <si>
    <t>5-SSF-522-1420-400</t>
  </si>
  <si>
    <t>5-SSF-522-1670-400</t>
  </si>
  <si>
    <t>5-SSF-522-1950-400</t>
  </si>
  <si>
    <t>TAXES &amp; ASSESS ON MUNIC PROP, CONTR EXPN</t>
  </si>
  <si>
    <t>5-SSF-522-8110-100</t>
  </si>
  <si>
    <t>5-SSF-522-8110-400</t>
  </si>
  <si>
    <t>5-SSF-522-8130-100</t>
  </si>
  <si>
    <t>5-SSF-522-8130-200</t>
  </si>
  <si>
    <t>5-SSF-522-8130-400</t>
  </si>
  <si>
    <t>5-SSF-522-9010-800</t>
  </si>
  <si>
    <t>5-SSF-522-9030-800</t>
  </si>
  <si>
    <t>5-SSF-522-9040-800</t>
  </si>
  <si>
    <t>5-SWA-522-1420-400</t>
  </si>
  <si>
    <t>5-SWA-522-1440-400</t>
  </si>
  <si>
    <t>5-SWA-522-1670-400</t>
  </si>
  <si>
    <t xml:space="preserve">WATER 1-PRINTING-MAILING                </t>
  </si>
  <si>
    <t>5-SWA-522-8310-100</t>
  </si>
  <si>
    <t>5-SWA-522-8310-400</t>
  </si>
  <si>
    <t>5-SWA-522-8320-400</t>
  </si>
  <si>
    <t xml:space="preserve">SOURCE SUPPLY/PWR/PUMP CE               </t>
  </si>
  <si>
    <t>5-SWA-522-8340-100</t>
  </si>
  <si>
    <t xml:space="preserve">TRNSMSN &amp; DSTRBTN PS                    </t>
  </si>
  <si>
    <t>5-SWA-522-8340-200</t>
  </si>
  <si>
    <t xml:space="preserve">TRNSMSN &amp; DSTRBTN EQUIPMENT             </t>
  </si>
  <si>
    <t>5-SWA-522-8340-400</t>
  </si>
  <si>
    <t xml:space="preserve">TRNSMSN &amp; DSTRBTN CE                    </t>
  </si>
  <si>
    <t>5-SWA-522-9010-800</t>
  </si>
  <si>
    <t>5-SWA-522-9030-800</t>
  </si>
  <si>
    <t>5-SWA-522-9040-800</t>
  </si>
  <si>
    <t>5-SWB-522-1670-400</t>
  </si>
  <si>
    <t xml:space="preserve">WATER 2-PRINTING-MAILING                </t>
  </si>
  <si>
    <t>5-SWB-522-8310-100</t>
  </si>
  <si>
    <t>5-SWB-522-8310-400</t>
  </si>
  <si>
    <t>5-SWB-522-8320-400</t>
  </si>
  <si>
    <t>5-SWB-522-8340-100</t>
  </si>
  <si>
    <t>5-SWB-522-8340-200</t>
  </si>
  <si>
    <t>5-SWB-522-8340-400</t>
  </si>
  <si>
    <t>5-SWB-522-9010-800</t>
  </si>
  <si>
    <t>5-SWB-522-9030-800</t>
  </si>
  <si>
    <t>5-SWB-522-9040-800</t>
  </si>
  <si>
    <t>5-SWB-522-9730-610</t>
  </si>
  <si>
    <t>5-SWB-522-9730-715</t>
  </si>
  <si>
    <t>5-SWC-522-1670-400</t>
  </si>
  <si>
    <t>5-SWC-522-8310-100</t>
  </si>
  <si>
    <t>5-SWC-522-8310-400</t>
  </si>
  <si>
    <t>5-SWC-522-8320-400</t>
  </si>
  <si>
    <t>5-SWC-522-8340-100</t>
  </si>
  <si>
    <t>5-SWC-522-8340-200</t>
  </si>
  <si>
    <t>5-SWC-522-8340-400</t>
  </si>
  <si>
    <t>5-SWC-522-9010-800</t>
  </si>
  <si>
    <t>5-SWC-522-9030-800</t>
  </si>
  <si>
    <t>5-SWC-522-9040-800</t>
  </si>
  <si>
    <t>5-SWC-522-9730-610</t>
  </si>
  <si>
    <t>5-SWC-522-9730-715</t>
  </si>
  <si>
    <t>5-SWD-522-1670-400</t>
  </si>
  <si>
    <t>5-SWD-522-8310-100</t>
  </si>
  <si>
    <t>5-SWD-522-8310-400</t>
  </si>
  <si>
    <t>5-SWD-522-8320-400</t>
  </si>
  <si>
    <t>5-SWD-522-8340-100</t>
  </si>
  <si>
    <t>5-SWD-522-8340-200</t>
  </si>
  <si>
    <t>5-SWD-522-8340-400</t>
  </si>
  <si>
    <t>5-SWD-522-9010-800</t>
  </si>
  <si>
    <t>5-SWD-522-9030-800</t>
  </si>
  <si>
    <t>5-SWD-522-9040-800</t>
  </si>
  <si>
    <t>5-AAA-980-1001-000</t>
  </si>
  <si>
    <t xml:space="preserve">PROPERTY TAX                            </t>
  </si>
  <si>
    <t>5-AAA-980-1081-000</t>
  </si>
  <si>
    <t xml:space="preserve">PILOT PAYMENTS                          </t>
  </si>
  <si>
    <t>5-AAA-980-1090-000</t>
  </si>
  <si>
    <t xml:space="preserve">INT &amp; PNLTS ON REAL PRPTY               </t>
  </si>
  <si>
    <t>5-AAA-980-1120-000</t>
  </si>
  <si>
    <t xml:space="preserve">NON-PROP TAX DIST BY CNTY-SALES TAX     </t>
  </si>
  <si>
    <t>5-AAA-980-1255-000</t>
  </si>
  <si>
    <t xml:space="preserve">CLERK FEES                              </t>
  </si>
  <si>
    <t>5-AAA-980-1519-000</t>
  </si>
  <si>
    <t xml:space="preserve">POLICE EVENT REVIEW                     </t>
  </si>
  <si>
    <t>5-AAA-980-1520-000</t>
  </si>
  <si>
    <t xml:space="preserve">POLICE FEES                             </t>
  </si>
  <si>
    <t>5-AAA-980-1550-000</t>
  </si>
  <si>
    <t xml:space="preserve">DOG CONTROL FEES                        </t>
  </si>
  <si>
    <t>5-AAA-980-2001-000</t>
  </si>
  <si>
    <t>5-AAA-980-2003-000</t>
  </si>
  <si>
    <t xml:space="preserve">YOUTH BUS TRIP FEES                     </t>
  </si>
  <si>
    <t>5-AAA-980-2004-000</t>
  </si>
  <si>
    <t xml:space="preserve">RECREATION- MORIELLO POOL               </t>
  </si>
  <si>
    <t>5-AAA-980-2006-000</t>
  </si>
  <si>
    <t xml:space="preserve">REC-COMM CTR USAGE FEES                 </t>
  </si>
  <si>
    <t>5-AAA-980-2008-000</t>
  </si>
  <si>
    <t xml:space="preserve">GENERAL REC ACTIVITY FEES               </t>
  </si>
  <si>
    <t>5-AAA-980-2012-000</t>
  </si>
  <si>
    <t xml:space="preserve">RECREATION-CONCESSIONS                  </t>
  </si>
  <si>
    <t>5-AAA-980-2089-000</t>
  </si>
  <si>
    <t xml:space="preserve">OTHER CULTURE &amp; REC INCOME              </t>
  </si>
  <si>
    <t>5-AAA-980-2130-000</t>
  </si>
  <si>
    <t xml:space="preserve">LANDFILL FEES                           </t>
  </si>
  <si>
    <t>5-AAA-980-2401-000</t>
  </si>
  <si>
    <t xml:space="preserve">INTEREST &amp; EARNINGS                     </t>
  </si>
  <si>
    <t>5-AAA-980-2402-000</t>
  </si>
  <si>
    <t>5-AAA-980-2410-000</t>
  </si>
  <si>
    <t xml:space="preserve">LEASE OF PROPERTY                       </t>
  </si>
  <si>
    <t>5-AAA-980-2450-000</t>
  </si>
  <si>
    <t xml:space="preserve">COMMISSIONS                             </t>
  </si>
  <si>
    <t>5-AAA-980-2530-000</t>
  </si>
  <si>
    <t xml:space="preserve">GAMES OF CHANCE FEES                    </t>
  </si>
  <si>
    <t>5-AAA-980-2544-000</t>
  </si>
  <si>
    <t xml:space="preserve">DOG LICENSES                            </t>
  </si>
  <si>
    <t>5-AAA-980-2545-000</t>
  </si>
  <si>
    <t xml:space="preserve">LICENSES, OTHER                         </t>
  </si>
  <si>
    <t>5-AAA-980-2610-000</t>
  </si>
  <si>
    <t xml:space="preserve">FINES &amp; FORFEITED BAIL                  </t>
  </si>
  <si>
    <t>5-AAA-980-2626-000</t>
  </si>
  <si>
    <t xml:space="preserve">FORFEIT CRIME PROCEED RES               </t>
  </si>
  <si>
    <t>5-AAA-980-2650-000</t>
  </si>
  <si>
    <t xml:space="preserve">SALES OF SCRAP, ETC.                    </t>
  </si>
  <si>
    <t>5-AAA-980-2651-000</t>
  </si>
  <si>
    <t>5-AAA-980-2652-000</t>
  </si>
  <si>
    <t xml:space="preserve">COMPOSTING                              </t>
  </si>
  <si>
    <t>5-AAA-980-2655-000</t>
  </si>
  <si>
    <t xml:space="preserve">SALES, OTHER                            </t>
  </si>
  <si>
    <t>5-AAA-980-2665-000</t>
  </si>
  <si>
    <t xml:space="preserve">SALE OF EQUIPMENT                       </t>
  </si>
  <si>
    <t>5-AAA-980-2680-000</t>
  </si>
  <si>
    <t xml:space="preserve">INSURANCE RECOVERIES                    </t>
  </si>
  <si>
    <t>5-AAA-980-2700-000</t>
  </si>
  <si>
    <t>5-AAA-980-2701-000</t>
  </si>
  <si>
    <t xml:space="preserve">REFUND PRIOR YR EXPEND                  </t>
  </si>
  <si>
    <t>5-AAA-980-2705-000</t>
  </si>
  <si>
    <t xml:space="preserve">GIFTS &amp; DONATIONS                       </t>
  </si>
  <si>
    <t>5-AAA-980-2710-000</t>
  </si>
  <si>
    <t xml:space="preserve">OTHER REV.-HOST BENEFIT                 </t>
  </si>
  <si>
    <t>5-AAA-980-2770-000</t>
  </si>
  <si>
    <t>5-AAA-980-2771-000</t>
  </si>
  <si>
    <t xml:space="preserve">DONATIONS - YOUTH CENTER                </t>
  </si>
  <si>
    <t>5-AAA-980-3001-000</t>
  </si>
  <si>
    <t xml:space="preserve">STATE AID/PER CAPITA                    </t>
  </si>
  <si>
    <t>5-AAA-980-3005-000</t>
  </si>
  <si>
    <t xml:space="preserve">MORTGAGE TAX                            </t>
  </si>
  <si>
    <t>5-AAA-980-3589-000</t>
  </si>
  <si>
    <t>5-AAA-980-3597-000</t>
  </si>
  <si>
    <t>5-AAA-980-5031-000</t>
  </si>
  <si>
    <t>5-AAA-980-9997-000</t>
  </si>
  <si>
    <t>5-AAA-980-9998-000</t>
  </si>
  <si>
    <t xml:space="preserve">APPROPRIATED FUND BALANCE               </t>
  </si>
  <si>
    <t>5-BBB-980-1001-000</t>
  </si>
  <si>
    <t xml:space="preserve">REAL PROPERTY TAX                       </t>
  </si>
  <si>
    <t>5-BBB-980-1170-000</t>
  </si>
  <si>
    <t xml:space="preserve">CABLEVISION FRANCHISE                   </t>
  </si>
  <si>
    <t>5-BBB-980-1560-000</t>
  </si>
  <si>
    <t>5-BBB-980-1589-000</t>
  </si>
  <si>
    <t xml:space="preserve">TITLE SEARCH FEES                       </t>
  </si>
  <si>
    <t>5-BBB-980-2089-000</t>
  </si>
  <si>
    <t xml:space="preserve">OTHER CULTURE &amp; REC INCO                </t>
  </si>
  <si>
    <t>5-BBB-980-2110-000</t>
  </si>
  <si>
    <t xml:space="preserve">ZONING FEES                             </t>
  </si>
  <si>
    <t>5-BBB-980-2115-000</t>
  </si>
  <si>
    <t xml:space="preserve">PLANNING BOARD FEES                     </t>
  </si>
  <si>
    <t>5-BBB-980-2189-000</t>
  </si>
  <si>
    <t xml:space="preserve">WETLANDS PROTECTION                     </t>
  </si>
  <si>
    <t>5-BBB-980-2401-000</t>
  </si>
  <si>
    <t>5-BBB-980-2402-000</t>
  </si>
  <si>
    <t xml:space="preserve">MONEY MARKET INTEREST                   </t>
  </si>
  <si>
    <t>5-BBB-980-2555-000</t>
  </si>
  <si>
    <t xml:space="preserve">BLDG &amp; ALTERATION PERMITS               </t>
  </si>
  <si>
    <t>5-BBB-980-2590-000</t>
  </si>
  <si>
    <t xml:space="preserve">SIGN PERMITS                            </t>
  </si>
  <si>
    <t>5-BBB-980-2591-000</t>
  </si>
  <si>
    <t xml:space="preserve">OPERATING PERMITS                       </t>
  </si>
  <si>
    <t>5-BBB-980-2700-000</t>
  </si>
  <si>
    <t>5-BBB-980-2701-000</t>
  </si>
  <si>
    <t>5-BBB-980-2770-000</t>
  </si>
  <si>
    <t xml:space="preserve">UNCLASSIFIED REVENUES                   </t>
  </si>
  <si>
    <t>5-BBB-980-4389-000</t>
  </si>
  <si>
    <t xml:space="preserve">PUBLIC SAFETY, OTHER                    </t>
  </si>
  <si>
    <t>5-BBB-980-5031-000</t>
  </si>
  <si>
    <t>5-BBB-980-9998-000</t>
  </si>
  <si>
    <t>5-DAA-980-1001-000</t>
  </si>
  <si>
    <t>5-DAA-980-2404-000</t>
  </si>
  <si>
    <t>5-DAA-980-2700-000</t>
  </si>
  <si>
    <t>5-DAA-980-9999-000</t>
  </si>
  <si>
    <t>5-DBB-980-1001-000</t>
  </si>
  <si>
    <t>5-DBB-980-2401-000</t>
  </si>
  <si>
    <t>5-DBB-980-2402-000</t>
  </si>
  <si>
    <t xml:space="preserve">INTEREST-MONEY MARKET                   </t>
  </si>
  <si>
    <t>5-DBB-980-2650-000</t>
  </si>
  <si>
    <t>5-DBB-980-2665-000</t>
  </si>
  <si>
    <t xml:space="preserve">SALE OF USED EQUIPMENT                  </t>
  </si>
  <si>
    <t>5-DBB-980-2680-000</t>
  </si>
  <si>
    <t>5-DBB-980-2700-000</t>
  </si>
  <si>
    <t>5-DBB-980-2701-000</t>
  </si>
  <si>
    <t>5-DBB-980-3501-000</t>
  </si>
  <si>
    <t xml:space="preserve">C H I P S                               </t>
  </si>
  <si>
    <t>5-DBB-980-3960-000</t>
  </si>
  <si>
    <t xml:space="preserve">STATE AID-EMER. DIS.ASST.               </t>
  </si>
  <si>
    <t>5-DBB-980-4960-000</t>
  </si>
  <si>
    <t xml:space="preserve">FED. AID- EMER. DIS. ASST               </t>
  </si>
  <si>
    <t>5-DBB-980-9998-000</t>
  </si>
  <si>
    <t xml:space="preserve">APPROP. EQUIP. RESERVE                  </t>
  </si>
  <si>
    <t>5-DBB-980-9999-000</t>
  </si>
  <si>
    <t>5-SDA-980-1030-000</t>
  </si>
  <si>
    <t xml:space="preserve">SPECIAL ASSESSMENTS                     </t>
  </si>
  <si>
    <t xml:space="preserve">PENALTIES &amp; INST ON RENTS               </t>
  </si>
  <si>
    <t>5-SDA-980-2401-000</t>
  </si>
  <si>
    <t>5-SDB-980-1030-000</t>
  </si>
  <si>
    <t>5-SDB-980-2401-000</t>
  </si>
  <si>
    <t>5-SDC-980-1030-000</t>
  </si>
  <si>
    <t>5-SDC-980-2401-000</t>
  </si>
  <si>
    <t>5-SDD-980-1030-000</t>
  </si>
  <si>
    <t>5-SDD-980-2401-000</t>
  </si>
  <si>
    <t>5-SFD-980-1001-000</t>
  </si>
  <si>
    <t>5-SFD-980-2401-000</t>
  </si>
  <si>
    <t>5-SFD-980-9998-000</t>
  </si>
  <si>
    <t>5-SSA-980-2120-000</t>
  </si>
  <si>
    <t xml:space="preserve">SEWER RENTS                             </t>
  </si>
  <si>
    <t>5-SSA-980-2123-000</t>
  </si>
  <si>
    <t xml:space="preserve">WOODLAND POND                           </t>
  </si>
  <si>
    <t>5-SSA-980-2128-000</t>
  </si>
  <si>
    <t>5-SSA-980-2401-000</t>
  </si>
  <si>
    <t>5-SSE-980-1030-000</t>
  </si>
  <si>
    <t>5-SSE-980-2120-000</t>
  </si>
  <si>
    <t>5-SSE-980-2128-000</t>
  </si>
  <si>
    <t>5-SSE-980-2401-000</t>
  </si>
  <si>
    <t>5-SSF-980-1030-000</t>
  </si>
  <si>
    <t>5-SSF-980-2120-000</t>
  </si>
  <si>
    <t>5-SSF-980-2128-000</t>
  </si>
  <si>
    <t>5-SSF-980-2401-000</t>
  </si>
  <si>
    <t>5-SSF-980-2665-000</t>
  </si>
  <si>
    <t>5-SSF-980-2701-000</t>
  </si>
  <si>
    <t>5-SWA-980-2140-000</t>
  </si>
  <si>
    <t>5-SWA-980-2148-000</t>
  </si>
  <si>
    <t>5-SWA-980-2401-000</t>
  </si>
  <si>
    <t>5-SWA-980-2500-000</t>
  </si>
  <si>
    <t>5-SWB-980-1030-000</t>
  </si>
  <si>
    <t>5-SWB-980-2140-000</t>
  </si>
  <si>
    <t>5-SWB-980-2148-000</t>
  </si>
  <si>
    <t>5-SWB-980-2401-000</t>
  </si>
  <si>
    <t>5-SWC-980-1030-000</t>
  </si>
  <si>
    <t>5-SWC-980-2140-000</t>
  </si>
  <si>
    <t>5-SWC-980-2148-000</t>
  </si>
  <si>
    <t>5-SWC-980-2401-000</t>
  </si>
  <si>
    <t>5-SWD-980-2140-000</t>
  </si>
  <si>
    <t>5-SWD-980-2148-000</t>
  </si>
  <si>
    <t>5-SWD-980-2401-000</t>
  </si>
  <si>
    <t>ACCOUNT NUMBER</t>
  </si>
  <si>
    <t>ACCOUNT DESCRIPTION</t>
  </si>
  <si>
    <t>SUBTOTAL</t>
  </si>
  <si>
    <t>5-LLL-522-7410-400</t>
  </si>
  <si>
    <t>A FUND GRAND TOTAL</t>
  </si>
  <si>
    <t>B FUND GRAND TOTAL</t>
  </si>
  <si>
    <t>DA FUND GRAND TOTAL</t>
  </si>
  <si>
    <t>DB FUND GRAND TOTAL</t>
  </si>
  <si>
    <t>LLL FUND GRAND TOTAL</t>
  </si>
  <si>
    <t>SDA FUND GRAND TOTAL</t>
  </si>
  <si>
    <t>SDB FUND GRAND TOTAL</t>
  </si>
  <si>
    <t>SDC FUND GRAND TOATL</t>
  </si>
  <si>
    <t>SDD FUND GRAND TOTAL</t>
  </si>
  <si>
    <t>SFD FUND GRAND TOTAL</t>
  </si>
  <si>
    <t>SAA FUND GRAND TOTAL</t>
  </si>
  <si>
    <t>SSE FUND GRAND TOTAL</t>
  </si>
  <si>
    <t>SSF FUND GRAND TOTAL</t>
  </si>
  <si>
    <t>(WATER 1 FUND)</t>
  </si>
  <si>
    <t>SWA FUND GRAND TOTAL</t>
  </si>
  <si>
    <t>(WATER 2 FUND)</t>
  </si>
  <si>
    <t>(WATER 4 FUND)</t>
  </si>
  <si>
    <t>SWB FUND GRAND TOTAL</t>
  </si>
  <si>
    <t>SWC FUND GRAND TOTAL</t>
  </si>
  <si>
    <t>SWD FUND GRAND TOTAL</t>
  </si>
  <si>
    <t>(SPECIAL FIRE DISTRICT FUND)</t>
  </si>
  <si>
    <t>(LIBRARY FUND)</t>
  </si>
  <si>
    <t>(GENERAL FUND)</t>
  </si>
  <si>
    <t>(TOWN OUTSIDE VILLAGE FUND)</t>
  </si>
  <si>
    <t>(HIGHWAY - TOWN WIDE FUND)</t>
  </si>
  <si>
    <t>(HIGHWAY - PART TOWN FUND)</t>
  </si>
  <si>
    <t>(STORM WATER DISTRICT 1 FUND)</t>
  </si>
  <si>
    <t>(STORM WATER DISTRICT 2 FUND)</t>
  </si>
  <si>
    <t>(STORM WATER DISTRICT 3 FUND)</t>
  </si>
  <si>
    <t>(STORM WATER DISTRICT 4 FUND)</t>
  </si>
  <si>
    <t>SDC FUND GRAND TOTAL</t>
  </si>
  <si>
    <t>SSA FUND GRAND TOTAL</t>
  </si>
  <si>
    <t>5-DAA-980-2700-100</t>
  </si>
  <si>
    <t>5-DBB-980-2700-100</t>
  </si>
  <si>
    <t>FUND</t>
  </si>
  <si>
    <t>CODE</t>
  </si>
  <si>
    <t>APPROPRIATIONS &amp; PROVISIONS FOR OTHER USES</t>
  </si>
  <si>
    <t>LESS ESTIMATED REVENUES</t>
  </si>
  <si>
    <t>LESS UNEXPENDED BALANCE</t>
  </si>
  <si>
    <t>AMOUNT TO BE RAISED BY TAX</t>
  </si>
  <si>
    <t>A</t>
  </si>
  <si>
    <t>GENERAL</t>
  </si>
  <si>
    <t>B</t>
  </si>
  <si>
    <t>GENERAL - OUTSIDE VILLAGE</t>
  </si>
  <si>
    <t>DA</t>
  </si>
  <si>
    <t>HIGHWAY - TOWNWIDE</t>
  </si>
  <si>
    <t>DB</t>
  </si>
  <si>
    <t>HIGHWAY - OUTSIDE VILLAGE</t>
  </si>
  <si>
    <t>CD</t>
  </si>
  <si>
    <t>COMMUNITY DEVELOPMENT</t>
  </si>
  <si>
    <t>CF</t>
  </si>
  <si>
    <t>FEDERAL REVENUE SHARING</t>
  </si>
  <si>
    <t>V</t>
  </si>
  <si>
    <t>DEBT SERVICE FUND</t>
  </si>
  <si>
    <t>TOTALS</t>
  </si>
  <si>
    <t>S</t>
  </si>
  <si>
    <t>SPECIAL DISTRICTS:</t>
  </si>
  <si>
    <t>(LIST EACH SEPARATELY)</t>
  </si>
  <si>
    <t>SWA</t>
  </si>
  <si>
    <t>WATER DISTRICT #1</t>
  </si>
  <si>
    <t>SWB</t>
  </si>
  <si>
    <t>WATER DISTRICT #2</t>
  </si>
  <si>
    <t>SWC</t>
  </si>
  <si>
    <t>WATER DISTRICT #3</t>
  </si>
  <si>
    <t>SWD</t>
  </si>
  <si>
    <t>WATER DISTRICT #4</t>
  </si>
  <si>
    <t>SSA</t>
  </si>
  <si>
    <t>SEWER DISTRICT #1</t>
  </si>
  <si>
    <t>SSE</t>
  </si>
  <si>
    <t>SEWER DISTRICT #5</t>
  </si>
  <si>
    <t>SSF</t>
  </si>
  <si>
    <t>SEWER DISTRICT #6</t>
  </si>
  <si>
    <t>SFD</t>
  </si>
  <si>
    <t>SPECIAL FIRE</t>
  </si>
  <si>
    <t>SDA</t>
  </si>
  <si>
    <t>STORM WATER DIST #1</t>
  </si>
  <si>
    <t>SDB</t>
  </si>
  <si>
    <t>STORM WATER DIST #2</t>
  </si>
  <si>
    <t>SDC</t>
  </si>
  <si>
    <t>STORM WATER DIST #3</t>
  </si>
  <si>
    <t>SDD</t>
  </si>
  <si>
    <t>STORM WATER DIST #4</t>
  </si>
  <si>
    <t>L</t>
  </si>
  <si>
    <t>PUBLIC LIBRARY FUND</t>
  </si>
  <si>
    <t>**</t>
  </si>
  <si>
    <t>GRAND TOTALS</t>
  </si>
  <si>
    <t>Elected</t>
  </si>
  <si>
    <t>Salary</t>
  </si>
  <si>
    <t>Supervisor</t>
  </si>
  <si>
    <t>Highway Superintendent</t>
  </si>
  <si>
    <t>Assessor</t>
  </si>
  <si>
    <t>RECYCLING &amp; REUSE CTR</t>
  </si>
  <si>
    <t>5-BBB-522-1620-400</t>
  </si>
  <si>
    <t>5-LLL-980-1001-000</t>
  </si>
  <si>
    <t>REAL PROPERTY TAX</t>
  </si>
  <si>
    <t>** As per referendum of library vote annual payment</t>
  </si>
  <si>
    <t>(WATER 3 FUND)</t>
  </si>
  <si>
    <t>5-AAA-980-3575-000</t>
  </si>
  <si>
    <t>POLICE STATE GRANTS (PTS, CHILD SFTY)</t>
  </si>
  <si>
    <t xml:space="preserve">RECREATION - MORIELLO POOL CE            </t>
  </si>
  <si>
    <t>5-AAA-522-7190-400</t>
  </si>
  <si>
    <t>DOG PARK-CONTRACT EXP</t>
  </si>
  <si>
    <t>INTERFUND TRANSFER</t>
  </si>
  <si>
    <t>WETLANDS PROTECTION, C.E</t>
  </si>
  <si>
    <t>5-BBB-980-2389-000</t>
  </si>
  <si>
    <t>HOME &amp; COMM/OTHER GOVTS</t>
  </si>
  <si>
    <t xml:space="preserve">RECREATION - CLEARWATER - EQUIPMENT      </t>
  </si>
  <si>
    <t xml:space="preserve">SNOW REMOVAL C.E. </t>
  </si>
  <si>
    <t>5-AAA-980-2700-100</t>
  </si>
  <si>
    <t>5-AAA-980-2700-200</t>
  </si>
  <si>
    <t>5-AAA-980-2700-300</t>
  </si>
  <si>
    <t>VISION INSURANCE CONTRIBUTION</t>
  </si>
  <si>
    <t>OTHER UNCLASSIFIED REVENUES</t>
  </si>
  <si>
    <t>5-AAA-980-2770-100</t>
  </si>
  <si>
    <t>5-BBB-980-2700-001</t>
  </si>
  <si>
    <t>5-DBB-980-2700-200</t>
  </si>
  <si>
    <t>5-SWA-980-2141-000</t>
  </si>
  <si>
    <t>WOODLAND POND WATER RENT</t>
  </si>
  <si>
    <t>5-AAA-522-1620-410</t>
  </si>
  <si>
    <t>BUILDINGS-C.E. TOWN HALL MOVE</t>
  </si>
  <si>
    <t xml:space="preserve">CENTRAL COMMUNICATIONS-C.E.    </t>
  </si>
  <si>
    <t xml:space="preserve">CENTRAL PRINTING &amp; MAILING-C.E.     </t>
  </si>
  <si>
    <t xml:space="preserve">CENTRAL DATA PROCESSING-C.E.   </t>
  </si>
  <si>
    <t xml:space="preserve">POLICE- PERSONAL SERVICES   </t>
  </si>
  <si>
    <t xml:space="preserve">POLICE-EQUIPMENT           </t>
  </si>
  <si>
    <t xml:space="preserve">POLICE-CONTRACTUAL EXP.    </t>
  </si>
  <si>
    <t xml:space="preserve">POLICE C.E.- RESTRICTED USE </t>
  </si>
  <si>
    <t xml:space="preserve">CONTROL OF DOGS-C.E.     </t>
  </si>
  <si>
    <t xml:space="preserve">EMERGENCY PREPAREDNESS -P.S. </t>
  </si>
  <si>
    <t>VETERANS SERVICES-C.E.</t>
  </si>
  <si>
    <t>PRGRMS FOR AGING-C.E.</t>
  </si>
  <si>
    <t>RECREATION ADMIN - C.E.</t>
  </si>
  <si>
    <t>RECREATION-CLEARWATER-C.E.</t>
  </si>
  <si>
    <t>BIKE/PED COMMITTEE - C.E.</t>
  </si>
  <si>
    <t>YOUTH PROGRAM-C.E.</t>
  </si>
  <si>
    <t>ENVIRONMENTAL CON COMM-C.E.</t>
  </si>
  <si>
    <t>REFUSE &amp; GARBAGE-C.E.</t>
  </si>
  <si>
    <t xml:space="preserve">BANS-INTEREST                  </t>
  </si>
  <si>
    <t>INDPNT AUDIT/ACCTNG-C.E.</t>
  </si>
  <si>
    <t xml:space="preserve">HIST PRES COMM-C.E.                          </t>
  </si>
  <si>
    <t>COMMUNITY BEAUTIFICATION-C.E.</t>
  </si>
  <si>
    <t xml:space="preserve">BANS - INTEREST                              </t>
  </si>
  <si>
    <t xml:space="preserve">BANS-INTEREST            </t>
  </si>
  <si>
    <t xml:space="preserve">SERIAL BONDS - INTEREST                    </t>
  </si>
  <si>
    <t xml:space="preserve">SERIAL BONDS - PRINCIPAL                    </t>
  </si>
  <si>
    <t xml:space="preserve">BANS - INTEREST                           </t>
  </si>
  <si>
    <t xml:space="preserve">BANS - INTEREST                         </t>
  </si>
  <si>
    <t>RECORDS MANAGEMENT - C.E.</t>
  </si>
  <si>
    <t xml:space="preserve">BOARD OF ETHICS-C.E. </t>
  </si>
  <si>
    <t>SUMMER REC - C.E. (summer camp)</t>
  </si>
  <si>
    <t xml:space="preserve">CENTRAL DATA-C.E.                            </t>
  </si>
  <si>
    <t>DISABILITY-EMPLOYEE CONTRIBUTIONS</t>
  </si>
  <si>
    <t xml:space="preserve">INTEREST MONEY MARKET                   </t>
  </si>
  <si>
    <t xml:space="preserve">SEWER 6-PRINTING-MAILING                </t>
  </si>
  <si>
    <t xml:space="preserve">WATER 3-PRINTING-MAILING                </t>
  </si>
  <si>
    <t xml:space="preserve">WATER 4-PRINTING-MAILING                </t>
  </si>
  <si>
    <t>Councilperson (3)</t>
  </si>
  <si>
    <t>Deputy Supervisor</t>
  </si>
  <si>
    <t>Town Justice (2)</t>
  </si>
  <si>
    <t>Town Clerk/Tax Collector</t>
  </si>
  <si>
    <t>5-BBB-980-1540-000</t>
  </si>
  <si>
    <t>ATTORNEY-IGA FOR DEP WATER</t>
  </si>
  <si>
    <t>5-AAA-522-1420-410</t>
  </si>
  <si>
    <t>5-AAA-522-1440-410</t>
  </si>
  <si>
    <t>ENGINEER-DEP WATER SYSTEM</t>
  </si>
  <si>
    <t>Appointed</t>
  </si>
  <si>
    <t>Recreation Director</t>
  </si>
  <si>
    <t>STORM WATER DISTRICT 2 FUND Lent</t>
  </si>
  <si>
    <t>5-SDB-100-0000-000</t>
  </si>
  <si>
    <t>5-SDC-100-0000-000</t>
  </si>
  <si>
    <t>STORM WATER DISTRICT 3 FUND Rappa</t>
  </si>
  <si>
    <t>5-SDD-100-0000-000</t>
  </si>
  <si>
    <t>STORM WATER DISTRICT 4 FUND Black Creek</t>
  </si>
  <si>
    <t xml:space="preserve">SEWAGE TREAT &amp; DISP-P.S.               </t>
  </si>
  <si>
    <t xml:space="preserve">SEWAGE TREAT &amp; DISP-EQUIPMENT  </t>
  </si>
  <si>
    <t xml:space="preserve">(SEWER 6 FUND)             </t>
  </si>
  <si>
    <t>Records Management Officer</t>
  </si>
  <si>
    <t>Registrar of Vital Statistics</t>
  </si>
  <si>
    <t>Included in Town Clerk line</t>
  </si>
  <si>
    <t>Recycling Coordinator</t>
  </si>
  <si>
    <t>Confidential Secretary</t>
  </si>
  <si>
    <t>Dog Control Officer</t>
  </si>
  <si>
    <t>Youth Center Coordinator</t>
  </si>
  <si>
    <t>Building &amp; Grounds/Water &amp; Sewer Supervisor</t>
  </si>
  <si>
    <t xml:space="preserve">(SEWER 1 FUND)                   </t>
  </si>
  <si>
    <t xml:space="preserve">(SEWER 5 FUND)              </t>
  </si>
  <si>
    <r>
      <t xml:space="preserve">SUPERVISOR PERSONAL SERVICES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</si>
  <si>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r>
      <t xml:space="preserve">BUILDINGS PERSONAL SERVICES 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</t>
    </r>
  </si>
  <si>
    <t xml:space="preserve">AMBULANCE-C.E.           </t>
  </si>
  <si>
    <r>
      <t xml:space="preserve">BANS-PRINCIPLE     </t>
    </r>
    <r>
      <rPr>
        <sz val="8"/>
        <rFont val="Arial"/>
        <family val="2"/>
      </rPr>
      <t xml:space="preserve">              </t>
    </r>
  </si>
  <si>
    <r>
      <t xml:space="preserve">FAMILY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</t>
    </r>
  </si>
  <si>
    <t>5-BBB-522-9901-900</t>
  </si>
  <si>
    <t>5-DBB-522-1420-400</t>
  </si>
  <si>
    <t>ATTORNEY-C.E.</t>
  </si>
  <si>
    <r>
      <t xml:space="preserve">LIBRARY CONTRACTUAL EXPENSE   </t>
    </r>
    <r>
      <rPr>
        <sz val="8"/>
        <rFont val="Arial"/>
        <family val="2"/>
      </rPr>
      <t xml:space="preserve">       </t>
    </r>
  </si>
  <si>
    <t>5-DBB-980-2590-000</t>
  </si>
  <si>
    <t>PERMITS, OTHER</t>
  </si>
  <si>
    <t>5-DBB-980-2700-300</t>
  </si>
  <si>
    <t>5-SFD-980-2701-000</t>
  </si>
  <si>
    <t>REFUND PRIOR YR EXPEND</t>
  </si>
  <si>
    <t>5-AAA-962-0000-000</t>
  </si>
  <si>
    <t>BUDGETARY PROVISIONS FOR OTHER USES</t>
  </si>
  <si>
    <t>5-AAA-522-7110-470</t>
  </si>
  <si>
    <t>RAIL TRAIL - GRANT</t>
  </si>
  <si>
    <t>5-SWA-522-9901-901</t>
  </si>
  <si>
    <t>5-SWB-522-9901-901</t>
  </si>
  <si>
    <t>5-SWC-522-9901-901</t>
  </si>
  <si>
    <t>5-BBB-962-0000-000</t>
  </si>
  <si>
    <t>5-DBB-962-0000-000</t>
  </si>
  <si>
    <t>5-DBB-522-1440-400</t>
  </si>
  <si>
    <t>ENGINEER-C.E.</t>
  </si>
  <si>
    <t>5-DBB-980-2770-000</t>
  </si>
  <si>
    <t>MISCELLANEOUS REVENUES</t>
  </si>
  <si>
    <t>Community Education Coordinator</t>
  </si>
  <si>
    <t xml:space="preserve">SEWAGE TREAT &amp; DISP CE    </t>
  </si>
  <si>
    <t xml:space="preserve">STATE RETIREMENT      </t>
  </si>
  <si>
    <t xml:space="preserve">SEWAGE TREAT &amp; DISP CE  </t>
  </si>
  <si>
    <t xml:space="preserve">SOURCE SUPPLY/PWR/PUMP CE  </t>
  </si>
  <si>
    <t xml:space="preserve">STATE RETIREMENT   </t>
  </si>
  <si>
    <t xml:space="preserve">SOURCE SUPPLY/PWR/PUMP CE    </t>
  </si>
  <si>
    <t xml:space="preserve">SOURCE SUPPLY/PWR/PUMP CE      </t>
  </si>
  <si>
    <t xml:space="preserve">SEWER RENTS       </t>
  </si>
  <si>
    <t xml:space="preserve">METERED SALES         </t>
  </si>
  <si>
    <t xml:space="preserve">METERED SALES           </t>
  </si>
  <si>
    <t xml:space="preserve">METERED SALES        </t>
  </si>
  <si>
    <t>5-AAA-522-3122-290</t>
  </si>
  <si>
    <t>PD-VEST GRANT</t>
  </si>
  <si>
    <t>5-AAA-522-4050-100</t>
  </si>
  <si>
    <t>PUBLIC HEALTH, OTHER-P.S.</t>
  </si>
  <si>
    <t>5-AAA-522-4050-200</t>
  </si>
  <si>
    <t>PUBLIC HEALTH, OTHER-EQUIP</t>
  </si>
  <si>
    <t>5-AAA-522-4050-400</t>
  </si>
  <si>
    <t>PUBLIC HEALTH, OTHER-C.E.</t>
  </si>
  <si>
    <t xml:space="preserve">RECREATION ADMIN -P.S.   </t>
  </si>
  <si>
    <t xml:space="preserve">MEDICAL INSURANCE  </t>
  </si>
  <si>
    <t>5-BBB-522-8090-420</t>
  </si>
  <si>
    <t>D.E.C.VEHICLE CHARGING STATION REIMB</t>
  </si>
  <si>
    <t xml:space="preserve">METERED SALES      </t>
  </si>
  <si>
    <t>5-DAA-980-2700-200</t>
  </si>
  <si>
    <t>DISABILITY-EMPLOYEE PREM DED</t>
  </si>
  <si>
    <t xml:space="preserve">PRINT/MAIL-COMMUNITY EDUCATOR                     </t>
  </si>
  <si>
    <t>5-SWA-522-9730-610</t>
  </si>
  <si>
    <t>5-SWA-522-9730-715</t>
  </si>
  <si>
    <t>5-SWA-980-1030-000</t>
  </si>
  <si>
    <t>LESS APPROPRIATED  RESERVES</t>
  </si>
  <si>
    <t xml:space="preserve">APPROP RESERVES          </t>
  </si>
  <si>
    <t xml:space="preserve">SUBTOTAL    </t>
  </si>
  <si>
    <t xml:space="preserve">STATE AID - GRANT </t>
  </si>
  <si>
    <t>MED. INS. PREMIUM CONTRIB.</t>
  </si>
  <si>
    <t>DENTAL INS. PREMIUM CONTRIB</t>
  </si>
  <si>
    <t>5-AAA-980-4960-000</t>
  </si>
  <si>
    <t>FED AID, EMERG DISASTER ASSIST</t>
  </si>
  <si>
    <t>SIMPLIFIED SITE PLAN FEES</t>
  </si>
  <si>
    <t>MED INS PREMIUM CONTRIB</t>
  </si>
  <si>
    <t>DENTAL INS PREMIUM CONTRIB</t>
  </si>
  <si>
    <t>5-DAA-980-4960-000</t>
  </si>
  <si>
    <t>5-DAA-980-2700-300</t>
  </si>
  <si>
    <t>VISION INS PREMIUM CONTRIB</t>
  </si>
  <si>
    <t>DISABILITY-EMPLOYEE PREMIUM DED</t>
  </si>
  <si>
    <t xml:space="preserve">PURCHASING-COMM ED                     </t>
  </si>
  <si>
    <t>5-SSF-962-0000-000</t>
  </si>
  <si>
    <t>BUDGETARY PROVISION FOR OTHER USES</t>
  </si>
  <si>
    <t>5-SWC-962-0000-000</t>
  </si>
  <si>
    <t>5-SWD-962-0000-000</t>
  </si>
  <si>
    <t>5-AAA-980-2715-000</t>
  </si>
  <si>
    <t>PROCEEDS OF SEIZED &amp; UNCLAIMED PROP</t>
  </si>
  <si>
    <t>Building Inspector II</t>
  </si>
  <si>
    <t>HENRY W DUBOIS BIKE/PED PATHWAYS</t>
  </si>
  <si>
    <t>GREENHSE GAS EMISSNS ACCTG &amp; RPTG</t>
  </si>
  <si>
    <t>5-BBB-522-9062-800</t>
  </si>
  <si>
    <t>VISION INSURANCE</t>
  </si>
  <si>
    <t>5-DAA-522-9062-800</t>
  </si>
  <si>
    <t>5-BBB-980-2700-002</t>
  </si>
  <si>
    <t>5-BBB-980-2700-300</t>
  </si>
  <si>
    <t>DISABILITY-EMPLOYEE PREMIUMS DEDUCTED</t>
  </si>
  <si>
    <t>5-DBB-522-9901-900</t>
  </si>
  <si>
    <t xml:space="preserve">TRANSFER TO OTHER FUND      </t>
  </si>
  <si>
    <t>Comptroller</t>
  </si>
  <si>
    <t>5-AAA-522-1420-409</t>
  </si>
  <si>
    <t>ATTORNEY-59 N. PUTT CORNERS RD</t>
  </si>
  <si>
    <t>5-SSA-980-2701-000</t>
  </si>
  <si>
    <t>REFUND PRIOR YR EXP</t>
  </si>
  <si>
    <t>5-SWA-980-2701-000</t>
  </si>
  <si>
    <t>5-AAA-522-1950-400</t>
  </si>
  <si>
    <t>5-DBB-522-1990-400</t>
  </si>
  <si>
    <t xml:space="preserve">CONTINGENCY                   </t>
  </si>
  <si>
    <t>COMPREHENSIVE PLAN STUDY FOR S.  PUTT CORNERS ROAD-GATEWAY REZONING</t>
  </si>
  <si>
    <t>OIL SPILL VILLAGE PARKING LOT</t>
  </si>
  <si>
    <t>5-AAA-980-2010-000</t>
  </si>
  <si>
    <t xml:space="preserve">YOUTH - SPECIAL EVENTS                      </t>
  </si>
  <si>
    <t>COPY &amp; FEES-OTHER UNCLASSIFIED</t>
  </si>
  <si>
    <t>STATE GRANT-CLIMATE SMART</t>
  </si>
  <si>
    <t>SAFETY &amp; FIRE INSPECTIONS</t>
  </si>
  <si>
    <t>BUILDINGS &amp; GROUNDS-C.E. TRAILER RENT</t>
  </si>
  <si>
    <t>5-AAA-980-2009-000</t>
  </si>
  <si>
    <t xml:space="preserve">YOUTH - G.A.M.E.S.                      </t>
  </si>
  <si>
    <t>5-SSA-980-2500-000</t>
  </si>
  <si>
    <t>SEWER 1 METER FEE</t>
  </si>
  <si>
    <t>5-SSE-980-2500-000</t>
  </si>
  <si>
    <t xml:space="preserve">SEWER 5 METER FEE  </t>
  </si>
  <si>
    <t>5-SSE-980-2701-000</t>
  </si>
  <si>
    <t>5-SSF-980-2500-000</t>
  </si>
  <si>
    <t xml:space="preserve">SEWER 6 METER FEE  </t>
  </si>
  <si>
    <t xml:space="preserve">WATER 1 METER FEE                 </t>
  </si>
  <si>
    <t>5-SWB-980-2500-000</t>
  </si>
  <si>
    <t xml:space="preserve">WATER 2 METER FEE                 </t>
  </si>
  <si>
    <t>5-SWB-980-2701-000</t>
  </si>
  <si>
    <t>5-SWC-980-2500-000</t>
  </si>
  <si>
    <t xml:space="preserve">WATER 3 METER FEE                 </t>
  </si>
  <si>
    <t>5-SWC-980-2701-000</t>
  </si>
  <si>
    <t>5-SWD-980-2500-000</t>
  </si>
  <si>
    <t xml:space="preserve">WATER 4 METER FEE                 </t>
  </si>
  <si>
    <t>5-SWD-980-2701-000</t>
  </si>
  <si>
    <t xml:space="preserve">RECREATION - MORIELLO POOL, PS          </t>
  </si>
  <si>
    <t>RECREATION - MORIELLO POOL- EQUIP</t>
  </si>
  <si>
    <t xml:space="preserve">RECREATION-COMMUNITY CTR EQUIP               </t>
  </si>
  <si>
    <t>5-AAA-522-9720-700</t>
  </si>
  <si>
    <t>5-AAA-522-9720-600</t>
  </si>
  <si>
    <t>5-AAA-522-9730-600</t>
  </si>
  <si>
    <t>5-AAA-522-9730-700</t>
  </si>
  <si>
    <t>5-AAA-522-9789-600</t>
  </si>
  <si>
    <t>5-AAA-522-9789-700</t>
  </si>
  <si>
    <t>5-AAA-522-9901-900</t>
  </si>
  <si>
    <t>5-BBB-522-9730-700</t>
  </si>
  <si>
    <t>5-DBB-522-9730-700</t>
  </si>
  <si>
    <t>5-SSE-522-9710-600</t>
  </si>
  <si>
    <t>5-SSE-522-9710-700</t>
  </si>
  <si>
    <t>5-SSF-522-9730-600</t>
  </si>
  <si>
    <t>5-SSF-522-9730-700</t>
  </si>
  <si>
    <t>STAT INSTLLMT BOND PRIN-</t>
  </si>
  <si>
    <t>STAT INSTLMT BOND INT-</t>
  </si>
  <si>
    <t>2022
TENTATIVE</t>
  </si>
  <si>
    <t>2022
PRELIMINARY</t>
  </si>
  <si>
    <t>2022
ADOPTED</t>
  </si>
  <si>
    <t>5-SSE-522-1440-400</t>
  </si>
  <si>
    <t>5-SSF-522-1440-400</t>
  </si>
  <si>
    <t>2022
AS MODIFIED</t>
  </si>
  <si>
    <t>2022 TOWN OF NEW PALTZ</t>
  </si>
  <si>
    <t>2021        ACTUAL</t>
  </si>
  <si>
    <t>2021 
AS MODIFIED</t>
  </si>
  <si>
    <t>2020         ACTUAL</t>
  </si>
  <si>
    <t>5-AAA-980-2750-000</t>
  </si>
  <si>
    <t>AIM-RELATED PAYMENTS</t>
  </si>
  <si>
    <t>5-AAA-980-3089-000</t>
  </si>
  <si>
    <t>OTHER ECONOMIC DEVELOPMENT</t>
  </si>
  <si>
    <t>5-DAA-980-2801-000</t>
  </si>
  <si>
    <t>INTERFUND REVENUES</t>
  </si>
  <si>
    <t>5-DBB-980-2801-000</t>
  </si>
  <si>
    <t>5-SSA-980-3989-000</t>
  </si>
  <si>
    <t>STATE AID-EFC</t>
  </si>
  <si>
    <t>5-SSE-980-3989-000</t>
  </si>
  <si>
    <t>5-SSF-980-3989-000</t>
  </si>
  <si>
    <t>5-SWA-980-9998-000</t>
  </si>
  <si>
    <t>APPROPRIATED FUND BALANCE</t>
  </si>
  <si>
    <t>5-SWB-962-0000-000</t>
  </si>
  <si>
    <t>5-AAA-522-8090-100</t>
  </si>
  <si>
    <t>ENVIRONMENTAL CONTROL-CPP, PS</t>
  </si>
  <si>
    <t>5-BBB-522-8090-100</t>
  </si>
  <si>
    <t xml:space="preserve">ENCC, PERSONAL SERVICES                   </t>
  </si>
  <si>
    <t>5-AAA-522-8090-420</t>
  </si>
  <si>
    <t>ENVIRONMENTAL CONTROL-CPP, C.E.</t>
  </si>
  <si>
    <t>5-AAA-980-3389-000</t>
  </si>
  <si>
    <t>STATE AID-PUBLIC SAFETY</t>
  </si>
  <si>
    <t>5-AAA-980-4089-000</t>
  </si>
  <si>
    <t>FEDERAL AID-OTHER</t>
  </si>
  <si>
    <t>5-BBB-980-2592-000</t>
  </si>
  <si>
    <t>STEEP SLOPES PROTECTION FEES</t>
  </si>
  <si>
    <t>5-DBB-522-5132-200</t>
  </si>
  <si>
    <t xml:space="preserve">GARAGE, PS                              </t>
  </si>
  <si>
    <t>5-SWD-980-1030-000</t>
  </si>
  <si>
    <t>Recreation Aide-Moriello Pool</t>
  </si>
  <si>
    <t>Recreation Attendant-Moriello Pool</t>
  </si>
  <si>
    <t>2021 AS OF 
9/22/21</t>
  </si>
  <si>
    <t>2022
AS OF 9/22/21</t>
  </si>
  <si>
    <t>Worksheet of 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</si>
</sst>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4" fontId="3" fillId="0" borderId="0" xfId="1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6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2" fontId="7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2" fontId="7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2" fontId="10" fillId="0" borderId="0" xfId="0" applyNumberFormat="1" applyFont="1" applyBorder="1"/>
    <xf numFmtId="42" fontId="0" fillId="0" borderId="0" xfId="0" applyNumberForma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2" fontId="12" fillId="0" borderId="0" xfId="0" applyNumberFormat="1" applyFont="1"/>
    <xf numFmtId="42" fontId="10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2" fontId="8" fillId="0" borderId="0" xfId="0" applyNumberFormat="1" applyFont="1"/>
    <xf numFmtId="42" fontId="10" fillId="0" borderId="0" xfId="0" applyNumberFormat="1" applyFont="1" applyFill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2" fontId="4" fillId="0" borderId="0" xfId="0" applyNumberFormat="1" applyFont="1"/>
    <xf numFmtId="42" fontId="4" fillId="0" borderId="0" xfId="0" applyNumberFormat="1" applyFont="1" applyBorder="1"/>
    <xf numFmtId="0" fontId="8" fillId="0" borderId="0" xfId="0" applyFont="1"/>
    <xf numFmtId="42" fontId="8" fillId="0" borderId="0" xfId="0" applyNumberFormat="1" applyFont="1" applyBorder="1"/>
    <xf numFmtId="0" fontId="15" fillId="0" borderId="0" xfId="0" applyFont="1" applyAlignment="1">
      <alignment horizontal="center"/>
    </xf>
    <xf numFmtId="42" fontId="16" fillId="0" borderId="0" xfId="0" applyNumberFormat="1" applyFont="1"/>
    <xf numFmtId="0" fontId="0" fillId="3" borderId="0" xfId="0" applyFill="1"/>
    <xf numFmtId="0" fontId="3" fillId="3" borderId="0" xfId="0" applyFont="1" applyFill="1" applyAlignment="1">
      <alignment wrapText="1"/>
    </xf>
    <xf numFmtId="6" fontId="10" fillId="0" borderId="0" xfId="0" applyNumberFormat="1" applyFont="1" applyBorder="1"/>
    <xf numFmtId="0" fontId="2" fillId="3" borderId="0" xfId="0" applyFont="1" applyFill="1" applyAlignment="1">
      <alignment wrapText="1"/>
    </xf>
    <xf numFmtId="0" fontId="2" fillId="4" borderId="0" xfId="0" applyFont="1" applyFill="1" applyAlignment="1" applyProtection="1">
      <alignment horizontal="center"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4" fontId="2" fillId="4" borderId="0" xfId="0" applyNumberFormat="1" applyFont="1" applyFill="1" applyAlignment="1" applyProtection="1">
      <alignment wrapText="1"/>
      <protection locked="0"/>
    </xf>
    <xf numFmtId="0" fontId="2" fillId="4" borderId="0" xfId="0" applyFont="1" applyFill="1" applyAlignment="1">
      <alignment wrapText="1"/>
    </xf>
    <xf numFmtId="0" fontId="3" fillId="4" borderId="0" xfId="0" applyFont="1" applyFill="1" applyAlignment="1" applyProtection="1">
      <alignment horizontal="center" wrapText="1"/>
      <protection locked="0"/>
    </xf>
    <xf numFmtId="0" fontId="3" fillId="4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4" fontId="2" fillId="4" borderId="0" xfId="0" applyNumberFormat="1" applyFont="1" applyFill="1" applyAlignment="1" applyProtection="1">
      <alignment wrapText="1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Protection="1">
      <protection locked="0"/>
    </xf>
    <xf numFmtId="4" fontId="2" fillId="4" borderId="0" xfId="0" applyNumberFormat="1" applyFont="1" applyFill="1" applyProtection="1">
      <protection locked="0"/>
    </xf>
    <xf numFmtId="0" fontId="4" fillId="4" borderId="0" xfId="0" applyFont="1" applyFill="1"/>
    <xf numFmtId="0" fontId="3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>
      <alignment horizontal="left"/>
    </xf>
    <xf numFmtId="42" fontId="4" fillId="4" borderId="2" xfId="0" applyNumberFormat="1" applyFont="1" applyFill="1" applyBorder="1"/>
    <xf numFmtId="0" fontId="4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42" fontId="16" fillId="4" borderId="3" xfId="0" applyNumberFormat="1" applyFont="1" applyFill="1" applyBorder="1"/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4" fontId="2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Alignment="1">
      <alignment wrapText="1"/>
    </xf>
    <xf numFmtId="4" fontId="3" fillId="5" borderId="0" xfId="0" applyNumberFormat="1" applyFont="1" applyFill="1" applyProtection="1">
      <protection locked="0"/>
    </xf>
    <xf numFmtId="0" fontId="3" fillId="5" borderId="0" xfId="0" applyFont="1" applyFill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wrapText="1"/>
      <protection locked="0"/>
    </xf>
    <xf numFmtId="4" fontId="3" fillId="5" borderId="0" xfId="0" applyNumberFormat="1" applyFont="1" applyFill="1" applyAlignment="1" applyProtection="1">
      <alignment wrapText="1"/>
      <protection locked="0"/>
    </xf>
    <xf numFmtId="4" fontId="3" fillId="5" borderId="0" xfId="0" applyNumberFormat="1" applyFont="1" applyFill="1" applyAlignment="1">
      <alignment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>
      <alignment wrapText="1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Border="1" applyAlignment="1" applyProtection="1">
      <alignment wrapText="1"/>
      <protection locked="0"/>
    </xf>
    <xf numFmtId="4" fontId="3" fillId="5" borderId="0" xfId="0" applyNumberFormat="1" applyFont="1" applyFill="1" applyBorder="1" applyAlignment="1" applyProtection="1">
      <alignment wrapText="1"/>
      <protection locked="0"/>
    </xf>
    <xf numFmtId="4" fontId="3" fillId="5" borderId="0" xfId="0" applyNumberFormat="1" applyFont="1" applyFill="1" applyBorder="1" applyAlignment="1">
      <alignment wrapText="1"/>
    </xf>
    <xf numFmtId="4" fontId="2" fillId="5" borderId="0" xfId="0" applyNumberFormat="1" applyFont="1" applyFill="1" applyAlignment="1" applyProtection="1">
      <alignment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4" fontId="3" fillId="5" borderId="0" xfId="0" applyNumberFormat="1" applyFont="1" applyFill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7" fontId="0" fillId="0" borderId="0" xfId="0" applyNumberFormat="1"/>
    <xf numFmtId="7" fontId="14" fillId="0" borderId="0" xfId="0" applyNumberFormat="1" applyFont="1" applyAlignment="1">
      <alignment horizontal="center"/>
    </xf>
    <xf numFmtId="4" fontId="3" fillId="0" borderId="0" xfId="0" applyNumberFormat="1" applyFont="1" applyAlignment="1" applyProtection="1">
      <alignment wrapText="1"/>
    </xf>
    <xf numFmtId="0" fontId="1" fillId="0" borderId="0" xfId="0" applyFont="1"/>
    <xf numFmtId="4" fontId="3" fillId="0" borderId="0" xfId="0" applyNumberFormat="1" applyFont="1" applyFill="1" applyProtection="1">
      <protection locked="0"/>
    </xf>
    <xf numFmtId="4" fontId="2" fillId="0" borderId="0" xfId="0" applyNumberFormat="1" applyFont="1" applyFill="1" applyAlignment="1" applyProtection="1">
      <alignment wrapText="1"/>
    </xf>
    <xf numFmtId="0" fontId="1" fillId="0" borderId="0" xfId="0" applyFont="1" applyAlignment="1">
      <alignment wrapText="1"/>
    </xf>
    <xf numFmtId="3" fontId="0" fillId="0" borderId="0" xfId="0" applyNumberFormat="1"/>
    <xf numFmtId="0" fontId="0" fillId="0" borderId="0" xfId="0" applyFill="1"/>
    <xf numFmtId="4" fontId="2" fillId="0" borderId="0" xfId="0" applyNumberFormat="1" applyFont="1" applyFill="1" applyProtection="1">
      <protection locked="0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4" fontId="2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4" fontId="3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/>
    <xf numFmtId="7" fontId="0" fillId="0" borderId="0" xfId="0" applyNumberFormat="1" applyFill="1"/>
    <xf numFmtId="0" fontId="5" fillId="0" borderId="0" xfId="0" applyFont="1" applyAlignment="1">
      <alignment horizontal="center"/>
    </xf>
    <xf numFmtId="0" fontId="6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5"/>
  <sheetViews>
    <sheetView topLeftCell="A472" zoomScaleNormal="100" zoomScaleSheetLayoutView="115" workbookViewId="0">
      <selection activeCell="G577" sqref="G577:G694"/>
    </sheetView>
  </sheetViews>
  <sheetFormatPr defaultRowHeight="11.25" x14ac:dyDescent="0.2"/>
  <cols>
    <col min="1" max="1" width="16.7109375" style="3" customWidth="1"/>
    <col min="2" max="2" width="32.28515625" style="2" customWidth="1"/>
    <col min="3" max="3" width="12" style="2" bestFit="1" customWidth="1"/>
    <col min="4" max="5" width="11" style="2" customWidth="1"/>
    <col min="6" max="6" width="10.85546875" style="27" customWidth="1"/>
    <col min="7" max="8" width="11" style="2" customWidth="1"/>
    <col min="9" max="16384" width="9.140625" style="2"/>
  </cols>
  <sheetData>
    <row r="1" spans="1:9" s="3" customFormat="1" ht="33.75" x14ac:dyDescent="0.2">
      <c r="A1" s="1" t="s">
        <v>661</v>
      </c>
      <c r="B1" s="1" t="s">
        <v>662</v>
      </c>
      <c r="C1" s="1" t="s">
        <v>1003</v>
      </c>
      <c r="D1" s="1" t="s">
        <v>1001</v>
      </c>
      <c r="E1" s="1" t="s">
        <v>1038</v>
      </c>
      <c r="F1" s="25" t="s">
        <v>996</v>
      </c>
      <c r="G1" s="1" t="s">
        <v>997</v>
      </c>
      <c r="H1" s="1" t="s">
        <v>998</v>
      </c>
    </row>
    <row r="2" spans="1:9" s="3" customFormat="1" x14ac:dyDescent="0.2">
      <c r="A2" s="114"/>
      <c r="B2" s="114"/>
      <c r="C2" s="114"/>
      <c r="D2" s="114"/>
      <c r="E2" s="114"/>
      <c r="F2" s="115"/>
      <c r="G2" s="114"/>
      <c r="H2" s="114"/>
      <c r="I2" s="116"/>
    </row>
    <row r="3" spans="1:9" x14ac:dyDescent="0.2">
      <c r="A3" s="10" t="s">
        <v>0</v>
      </c>
      <c r="B3" s="4" t="s">
        <v>1</v>
      </c>
      <c r="C3" s="5">
        <v>30450</v>
      </c>
      <c r="D3" s="27">
        <v>30218</v>
      </c>
      <c r="E3" s="5">
        <v>21036</v>
      </c>
      <c r="F3" s="26">
        <v>30899</v>
      </c>
      <c r="G3" s="26">
        <v>30899</v>
      </c>
      <c r="H3" s="26"/>
    </row>
    <row r="4" spans="1:9" x14ac:dyDescent="0.2">
      <c r="A4" s="10" t="s">
        <v>2</v>
      </c>
      <c r="B4" s="4" t="s">
        <v>3</v>
      </c>
      <c r="C4" s="5">
        <v>0</v>
      </c>
      <c r="D4" s="27">
        <v>0</v>
      </c>
      <c r="E4" s="5">
        <v>0</v>
      </c>
      <c r="F4" s="27">
        <v>0</v>
      </c>
      <c r="G4" s="27">
        <v>0</v>
      </c>
      <c r="H4" s="27"/>
    </row>
    <row r="5" spans="1:9" x14ac:dyDescent="0.2">
      <c r="A5" s="10" t="s">
        <v>4</v>
      </c>
      <c r="B5" s="4" t="s">
        <v>5</v>
      </c>
      <c r="C5" s="5">
        <v>6311</v>
      </c>
      <c r="D5" s="27">
        <v>8380</v>
      </c>
      <c r="E5" s="5">
        <v>3209</v>
      </c>
      <c r="F5" s="27">
        <v>9050</v>
      </c>
      <c r="G5" s="27">
        <v>9050</v>
      </c>
      <c r="H5" s="27"/>
    </row>
    <row r="6" spans="1:9" s="64" customFormat="1" x14ac:dyDescent="0.2">
      <c r="A6" s="61"/>
      <c r="B6" s="62" t="s">
        <v>663</v>
      </c>
      <c r="C6" s="68">
        <f t="shared" ref="C6:F6" si="0">SUM(C3:C5)</f>
        <v>36761</v>
      </c>
      <c r="D6" s="68">
        <f t="shared" si="0"/>
        <v>38598</v>
      </c>
      <c r="E6" s="68">
        <f t="shared" si="0"/>
        <v>24245</v>
      </c>
      <c r="F6" s="68">
        <f t="shared" si="0"/>
        <v>39949</v>
      </c>
      <c r="G6" s="68">
        <f t="shared" ref="G6" si="1">SUM(G3:G5)</f>
        <v>39949</v>
      </c>
      <c r="H6" s="68">
        <f t="shared" ref="H6" si="2">SUM(H3:H5)</f>
        <v>0</v>
      </c>
    </row>
    <row r="7" spans="1:9" x14ac:dyDescent="0.2">
      <c r="A7" s="10"/>
      <c r="B7" s="4"/>
      <c r="C7" s="5"/>
      <c r="D7" s="27"/>
      <c r="E7" s="5"/>
      <c r="G7" s="27"/>
      <c r="H7" s="27"/>
    </row>
    <row r="8" spans="1:9" x14ac:dyDescent="0.2">
      <c r="A8" s="10" t="s">
        <v>6</v>
      </c>
      <c r="B8" s="4" t="s">
        <v>7</v>
      </c>
      <c r="C8" s="5">
        <v>150288</v>
      </c>
      <c r="D8" s="27">
        <v>162376</v>
      </c>
      <c r="E8" s="5">
        <v>108878</v>
      </c>
      <c r="F8" s="27">
        <v>197184</v>
      </c>
      <c r="G8" s="27">
        <v>165984</v>
      </c>
      <c r="H8" s="27"/>
    </row>
    <row r="9" spans="1:9" x14ac:dyDescent="0.2">
      <c r="A9" s="10" t="s">
        <v>8</v>
      </c>
      <c r="B9" s="4" t="s">
        <v>9</v>
      </c>
      <c r="C9" s="5">
        <v>0</v>
      </c>
      <c r="D9" s="27">
        <v>0</v>
      </c>
      <c r="E9" s="5">
        <v>0</v>
      </c>
      <c r="F9" s="27">
        <v>0</v>
      </c>
      <c r="G9" s="27">
        <v>0</v>
      </c>
      <c r="H9" s="27"/>
    </row>
    <row r="10" spans="1:9" x14ac:dyDescent="0.2">
      <c r="A10" s="10" t="s">
        <v>10</v>
      </c>
      <c r="B10" s="4" t="s">
        <v>11</v>
      </c>
      <c r="C10" s="5">
        <v>22793</v>
      </c>
      <c r="D10" s="27">
        <v>26897</v>
      </c>
      <c r="E10" s="5">
        <v>10878</v>
      </c>
      <c r="F10" s="27">
        <v>27547</v>
      </c>
      <c r="G10" s="27">
        <v>27547</v>
      </c>
      <c r="H10" s="27"/>
    </row>
    <row r="11" spans="1:9" s="64" customFormat="1" x14ac:dyDescent="0.2">
      <c r="A11" s="61"/>
      <c r="B11" s="62" t="s">
        <v>663</v>
      </c>
      <c r="C11" s="68">
        <f t="shared" ref="C11:F11" si="3">SUM(C8:C10)</f>
        <v>173081</v>
      </c>
      <c r="D11" s="68">
        <f t="shared" si="3"/>
        <v>189273</v>
      </c>
      <c r="E11" s="68">
        <f t="shared" si="3"/>
        <v>119756</v>
      </c>
      <c r="F11" s="68">
        <f t="shared" si="3"/>
        <v>224731</v>
      </c>
      <c r="G11" s="68">
        <f t="shared" ref="G11" si="4">SUM(G8:G10)</f>
        <v>193531</v>
      </c>
      <c r="H11" s="68">
        <f t="shared" ref="H11" si="5">SUM(H8:H10)</f>
        <v>0</v>
      </c>
    </row>
    <row r="12" spans="1:9" x14ac:dyDescent="0.2">
      <c r="A12" s="10"/>
      <c r="B12" s="4"/>
      <c r="C12" s="5"/>
      <c r="D12" s="27"/>
      <c r="E12" s="5"/>
      <c r="G12" s="27"/>
      <c r="H12" s="27"/>
    </row>
    <row r="13" spans="1:9" x14ac:dyDescent="0.2">
      <c r="A13" s="10" t="s">
        <v>12</v>
      </c>
      <c r="B13" s="4" t="s">
        <v>13</v>
      </c>
      <c r="C13" s="5">
        <v>23170</v>
      </c>
      <c r="D13" s="27">
        <v>40000</v>
      </c>
      <c r="E13" s="5">
        <v>0</v>
      </c>
      <c r="F13" s="27">
        <v>40000</v>
      </c>
      <c r="G13" s="27">
        <v>25000</v>
      </c>
      <c r="H13" s="27"/>
    </row>
    <row r="14" spans="1:9" s="64" customFormat="1" x14ac:dyDescent="0.2">
      <c r="A14" s="61"/>
      <c r="B14" s="62" t="s">
        <v>663</v>
      </c>
      <c r="C14" s="68">
        <f t="shared" ref="C14:F14" si="6">SUM(C13)</f>
        <v>23170</v>
      </c>
      <c r="D14" s="68">
        <f t="shared" si="6"/>
        <v>40000</v>
      </c>
      <c r="E14" s="68">
        <f t="shared" si="6"/>
        <v>0</v>
      </c>
      <c r="F14" s="68">
        <f t="shared" si="6"/>
        <v>40000</v>
      </c>
      <c r="G14" s="68">
        <f t="shared" ref="G14" si="7">SUM(G13)</f>
        <v>25000</v>
      </c>
      <c r="H14" s="68">
        <f t="shared" ref="H14" si="8">SUM(H13)</f>
        <v>0</v>
      </c>
    </row>
    <row r="15" spans="1:9" x14ac:dyDescent="0.2">
      <c r="A15" s="10"/>
      <c r="B15" s="4"/>
      <c r="C15" s="4"/>
      <c r="D15" s="27"/>
      <c r="E15" s="5"/>
      <c r="G15" s="27"/>
      <c r="H15" s="27"/>
    </row>
    <row r="16" spans="1:9" x14ac:dyDescent="0.2">
      <c r="A16" s="10" t="s">
        <v>14</v>
      </c>
      <c r="B16" s="4" t="s">
        <v>851</v>
      </c>
      <c r="C16" s="5">
        <v>93793</v>
      </c>
      <c r="D16" s="27">
        <v>94011</v>
      </c>
      <c r="E16" s="5">
        <v>65041</v>
      </c>
      <c r="F16" s="27">
        <v>96335</v>
      </c>
      <c r="G16" s="27">
        <v>96335</v>
      </c>
      <c r="H16" s="27"/>
    </row>
    <row r="17" spans="1:8" x14ac:dyDescent="0.2">
      <c r="A17" s="10" t="s">
        <v>15</v>
      </c>
      <c r="B17" s="4" t="s">
        <v>16</v>
      </c>
      <c r="C17" s="5">
        <v>0</v>
      </c>
      <c r="D17" s="27">
        <v>0</v>
      </c>
      <c r="E17" s="5">
        <v>0</v>
      </c>
      <c r="F17" s="27">
        <v>0</v>
      </c>
      <c r="G17" s="27">
        <v>0</v>
      </c>
      <c r="H17" s="27"/>
    </row>
    <row r="18" spans="1:8" x14ac:dyDescent="0.2">
      <c r="A18" s="10" t="s">
        <v>17</v>
      </c>
      <c r="B18" s="4" t="s">
        <v>18</v>
      </c>
      <c r="C18" s="5">
        <v>430</v>
      </c>
      <c r="D18" s="27">
        <v>2815</v>
      </c>
      <c r="E18" s="5">
        <v>487</v>
      </c>
      <c r="F18" s="27">
        <v>2920</v>
      </c>
      <c r="G18" s="27">
        <v>2920</v>
      </c>
      <c r="H18" s="27"/>
    </row>
    <row r="19" spans="1:8" s="64" customFormat="1" x14ac:dyDescent="0.2">
      <c r="A19" s="61"/>
      <c r="B19" s="62" t="s">
        <v>663</v>
      </c>
      <c r="C19" s="68">
        <f t="shared" ref="C19:F19" si="9">SUM(C16:C18)</f>
        <v>94223</v>
      </c>
      <c r="D19" s="68">
        <f t="shared" si="9"/>
        <v>96826</v>
      </c>
      <c r="E19" s="68">
        <f t="shared" si="9"/>
        <v>65528</v>
      </c>
      <c r="F19" s="68">
        <f t="shared" si="9"/>
        <v>99255</v>
      </c>
      <c r="G19" s="68">
        <f t="shared" ref="G19" si="10">SUM(G16:G18)</f>
        <v>99255</v>
      </c>
      <c r="H19" s="68">
        <f t="shared" ref="H19" si="11">SUM(H16:H18)</f>
        <v>0</v>
      </c>
    </row>
    <row r="20" spans="1:8" x14ac:dyDescent="0.2">
      <c r="A20" s="10"/>
      <c r="B20" s="4"/>
      <c r="C20" s="5"/>
      <c r="D20" s="27"/>
      <c r="E20" s="5"/>
      <c r="G20" s="27"/>
      <c r="H20" s="27"/>
    </row>
    <row r="21" spans="1:8" x14ac:dyDescent="0.2">
      <c r="A21" s="10" t="s">
        <v>19</v>
      </c>
      <c r="B21" s="4" t="s">
        <v>803</v>
      </c>
      <c r="C21" s="5">
        <v>26865</v>
      </c>
      <c r="D21" s="27">
        <v>30250</v>
      </c>
      <c r="E21" s="5">
        <v>28160</v>
      </c>
      <c r="F21" s="27">
        <v>34179</v>
      </c>
      <c r="G21" s="27">
        <v>34179</v>
      </c>
      <c r="H21" s="27"/>
    </row>
    <row r="22" spans="1:8" s="64" customFormat="1" x14ac:dyDescent="0.2">
      <c r="A22" s="61"/>
      <c r="B22" s="62" t="s">
        <v>663</v>
      </c>
      <c r="C22" s="68">
        <f t="shared" ref="C22:F22" si="12">SUM(C21)</f>
        <v>26865</v>
      </c>
      <c r="D22" s="68">
        <f t="shared" si="12"/>
        <v>30250</v>
      </c>
      <c r="E22" s="68">
        <f t="shared" si="12"/>
        <v>28160</v>
      </c>
      <c r="F22" s="68">
        <f t="shared" si="12"/>
        <v>34179</v>
      </c>
      <c r="G22" s="68">
        <f t="shared" ref="G22" si="13">SUM(G21)</f>
        <v>34179</v>
      </c>
      <c r="H22" s="68">
        <f t="shared" ref="H22" si="14">SUM(H21)</f>
        <v>0</v>
      </c>
    </row>
    <row r="23" spans="1:8" x14ac:dyDescent="0.2">
      <c r="A23" s="10"/>
      <c r="B23" s="4"/>
      <c r="C23" s="5"/>
      <c r="D23" s="27"/>
      <c r="E23" s="5"/>
      <c r="G23" s="27"/>
      <c r="H23" s="27"/>
    </row>
    <row r="24" spans="1:8" ht="22.5" x14ac:dyDescent="0.2">
      <c r="A24" s="10" t="s">
        <v>20</v>
      </c>
      <c r="B24" s="4" t="s">
        <v>21</v>
      </c>
      <c r="C24" s="5">
        <v>157</v>
      </c>
      <c r="D24" s="27">
        <v>190</v>
      </c>
      <c r="E24" s="5">
        <v>100</v>
      </c>
      <c r="F24" s="27">
        <v>190</v>
      </c>
      <c r="G24" s="27">
        <v>190</v>
      </c>
      <c r="H24" s="27"/>
    </row>
    <row r="25" spans="1:8" s="64" customFormat="1" x14ac:dyDescent="0.2">
      <c r="A25" s="61"/>
      <c r="B25" s="62" t="s">
        <v>663</v>
      </c>
      <c r="C25" s="68">
        <f t="shared" ref="C25:F25" si="15">SUM(C24:C24)</f>
        <v>157</v>
      </c>
      <c r="D25" s="68">
        <f t="shared" si="15"/>
        <v>190</v>
      </c>
      <c r="E25" s="68">
        <f t="shared" si="15"/>
        <v>100</v>
      </c>
      <c r="F25" s="68">
        <f t="shared" si="15"/>
        <v>190</v>
      </c>
      <c r="G25" s="68">
        <f t="shared" ref="G25" si="16">SUM(G24:G24)</f>
        <v>190</v>
      </c>
      <c r="H25" s="68">
        <f t="shared" ref="H25" si="17">SUM(H24:H24)</f>
        <v>0</v>
      </c>
    </row>
    <row r="26" spans="1:8" x14ac:dyDescent="0.2">
      <c r="A26" s="10"/>
      <c r="B26" s="4"/>
      <c r="C26" s="4"/>
      <c r="D26" s="27"/>
      <c r="E26" s="5"/>
      <c r="G26" s="27"/>
      <c r="H26" s="27"/>
    </row>
    <row r="27" spans="1:8" x14ac:dyDescent="0.2">
      <c r="A27" s="10" t="s">
        <v>22</v>
      </c>
      <c r="B27" s="4" t="s">
        <v>23</v>
      </c>
      <c r="C27" s="5">
        <v>216641</v>
      </c>
      <c r="D27" s="27">
        <v>223821</v>
      </c>
      <c r="E27" s="5">
        <v>152747</v>
      </c>
      <c r="F27" s="27">
        <v>229448</v>
      </c>
      <c r="G27" s="27">
        <v>229448</v>
      </c>
      <c r="H27" s="27"/>
    </row>
    <row r="28" spans="1:8" x14ac:dyDescent="0.2">
      <c r="A28" s="10" t="s">
        <v>24</v>
      </c>
      <c r="B28" s="4" t="s">
        <v>25</v>
      </c>
      <c r="C28" s="5">
        <v>0</v>
      </c>
      <c r="D28" s="27">
        <v>0</v>
      </c>
      <c r="E28" s="5">
        <v>0</v>
      </c>
      <c r="F28" s="27">
        <v>0</v>
      </c>
      <c r="G28" s="27">
        <v>0</v>
      </c>
      <c r="H28" s="27"/>
    </row>
    <row r="29" spans="1:8" x14ac:dyDescent="0.2">
      <c r="A29" s="10" t="s">
        <v>26</v>
      </c>
      <c r="B29" s="4" t="s">
        <v>27</v>
      </c>
      <c r="C29" s="5">
        <v>2832</v>
      </c>
      <c r="D29" s="27">
        <v>8860</v>
      </c>
      <c r="E29" s="5">
        <v>4853</v>
      </c>
      <c r="F29" s="27">
        <v>9160</v>
      </c>
      <c r="G29" s="27">
        <v>9160</v>
      </c>
      <c r="H29" s="27"/>
    </row>
    <row r="30" spans="1:8" s="64" customFormat="1" x14ac:dyDescent="0.2">
      <c r="A30" s="61"/>
      <c r="B30" s="62" t="s">
        <v>663</v>
      </c>
      <c r="C30" s="68">
        <f t="shared" ref="C30:F30" si="18">SUM(C27:C29)</f>
        <v>219473</v>
      </c>
      <c r="D30" s="68">
        <f t="shared" si="18"/>
        <v>232681</v>
      </c>
      <c r="E30" s="68">
        <f t="shared" si="18"/>
        <v>157600</v>
      </c>
      <c r="F30" s="68">
        <f t="shared" si="18"/>
        <v>238608</v>
      </c>
      <c r="G30" s="68">
        <f t="shared" ref="G30" si="19">SUM(G27:G29)</f>
        <v>238608</v>
      </c>
      <c r="H30" s="68">
        <f t="shared" ref="H30" si="20">SUM(H27:H29)</f>
        <v>0</v>
      </c>
    </row>
    <row r="31" spans="1:8" x14ac:dyDescent="0.2">
      <c r="A31" s="10"/>
      <c r="B31" s="4"/>
      <c r="C31" s="5"/>
      <c r="D31" s="27"/>
      <c r="E31" s="5"/>
      <c r="G31" s="27"/>
      <c r="H31" s="27"/>
    </row>
    <row r="32" spans="1:8" x14ac:dyDescent="0.2">
      <c r="A32" s="10" t="s">
        <v>28</v>
      </c>
      <c r="B32" s="4" t="s">
        <v>29</v>
      </c>
      <c r="C32" s="5">
        <v>505</v>
      </c>
      <c r="D32" s="27">
        <v>0</v>
      </c>
      <c r="E32" s="5">
        <v>224</v>
      </c>
      <c r="F32" s="27">
        <v>0</v>
      </c>
      <c r="G32" s="27">
        <v>0</v>
      </c>
      <c r="H32" s="27"/>
    </row>
    <row r="33" spans="1:9" x14ac:dyDescent="0.2">
      <c r="A33" s="10" t="s">
        <v>30</v>
      </c>
      <c r="B33" s="4" t="s">
        <v>31</v>
      </c>
      <c r="C33" s="5">
        <v>1319</v>
      </c>
      <c r="D33" s="27">
        <v>1220</v>
      </c>
      <c r="E33" s="5">
        <v>1106</v>
      </c>
      <c r="F33" s="27">
        <v>1500</v>
      </c>
      <c r="G33" s="27">
        <v>1500</v>
      </c>
      <c r="H33" s="27"/>
    </row>
    <row r="34" spans="1:9" x14ac:dyDescent="0.2">
      <c r="A34" s="10" t="s">
        <v>32</v>
      </c>
      <c r="B34" s="4" t="s">
        <v>33</v>
      </c>
      <c r="C34" s="5">
        <v>947</v>
      </c>
      <c r="D34" s="27">
        <v>2662</v>
      </c>
      <c r="E34" s="5">
        <v>1102</v>
      </c>
      <c r="F34" s="27">
        <v>2962</v>
      </c>
      <c r="G34" s="27">
        <v>2962</v>
      </c>
      <c r="H34" s="27"/>
    </row>
    <row r="35" spans="1:9" x14ac:dyDescent="0.2">
      <c r="A35" s="10" t="s">
        <v>34</v>
      </c>
      <c r="B35" s="4" t="s">
        <v>35</v>
      </c>
      <c r="C35" s="5">
        <v>702</v>
      </c>
      <c r="D35" s="27">
        <v>1135</v>
      </c>
      <c r="E35" s="5">
        <v>202</v>
      </c>
      <c r="F35" s="27">
        <v>1105</v>
      </c>
      <c r="G35" s="27">
        <v>1105</v>
      </c>
      <c r="H35" s="27"/>
    </row>
    <row r="36" spans="1:9" x14ac:dyDescent="0.2">
      <c r="A36" s="10" t="s">
        <v>36</v>
      </c>
      <c r="B36" s="4" t="s">
        <v>37</v>
      </c>
      <c r="C36" s="5">
        <v>493</v>
      </c>
      <c r="D36" s="27">
        <v>2910</v>
      </c>
      <c r="E36" s="5">
        <v>0</v>
      </c>
      <c r="F36" s="27">
        <v>2650</v>
      </c>
      <c r="G36" s="27">
        <v>2650</v>
      </c>
      <c r="H36" s="27"/>
    </row>
    <row r="37" spans="1:9" x14ac:dyDescent="0.2">
      <c r="A37" s="10" t="s">
        <v>38</v>
      </c>
      <c r="B37" s="4" t="s">
        <v>924</v>
      </c>
      <c r="C37" s="5">
        <v>1299</v>
      </c>
      <c r="D37" s="27">
        <v>3500</v>
      </c>
      <c r="E37" s="5">
        <v>3143</v>
      </c>
      <c r="F37" s="27">
        <v>4715</v>
      </c>
      <c r="G37" s="27">
        <v>4715</v>
      </c>
      <c r="H37" s="27"/>
    </row>
    <row r="38" spans="1:9" x14ac:dyDescent="0.2">
      <c r="A38" s="10" t="s">
        <v>39</v>
      </c>
      <c r="B38" s="4" t="s">
        <v>40</v>
      </c>
      <c r="C38" s="5">
        <v>0</v>
      </c>
      <c r="D38" s="27">
        <v>200</v>
      </c>
      <c r="E38" s="5">
        <v>0</v>
      </c>
      <c r="F38" s="27">
        <v>200</v>
      </c>
      <c r="G38" s="27">
        <v>200</v>
      </c>
      <c r="H38" s="27"/>
    </row>
    <row r="39" spans="1:9" x14ac:dyDescent="0.2">
      <c r="A39" s="10" t="s">
        <v>41</v>
      </c>
      <c r="B39" s="4" t="s">
        <v>42</v>
      </c>
      <c r="C39" s="5">
        <v>0</v>
      </c>
      <c r="D39" s="27">
        <v>0</v>
      </c>
      <c r="E39" s="5">
        <v>0</v>
      </c>
      <c r="F39" s="27">
        <v>0</v>
      </c>
      <c r="G39" s="27">
        <v>0</v>
      </c>
      <c r="H39" s="27"/>
    </row>
    <row r="40" spans="1:9" x14ac:dyDescent="0.2">
      <c r="A40" s="10" t="s">
        <v>43</v>
      </c>
      <c r="B40" s="4" t="s">
        <v>44</v>
      </c>
      <c r="C40" s="5">
        <v>0</v>
      </c>
      <c r="D40" s="27">
        <v>650</v>
      </c>
      <c r="E40" s="5">
        <v>0</v>
      </c>
      <c r="F40" s="27">
        <v>800</v>
      </c>
      <c r="G40" s="27">
        <v>800</v>
      </c>
      <c r="H40" s="27"/>
    </row>
    <row r="41" spans="1:9" x14ac:dyDescent="0.2">
      <c r="A41" s="10" t="s">
        <v>45</v>
      </c>
      <c r="B41" s="4" t="s">
        <v>46</v>
      </c>
      <c r="C41" s="5">
        <v>1363</v>
      </c>
      <c r="D41" s="27">
        <v>1500</v>
      </c>
      <c r="E41" s="5">
        <v>0</v>
      </c>
      <c r="F41" s="27">
        <v>1000</v>
      </c>
      <c r="G41" s="27">
        <v>1000</v>
      </c>
      <c r="H41" s="27"/>
    </row>
    <row r="42" spans="1:9" s="64" customFormat="1" x14ac:dyDescent="0.2">
      <c r="A42" s="61"/>
      <c r="B42" s="62" t="s">
        <v>663</v>
      </c>
      <c r="C42" s="68">
        <f t="shared" ref="C42:F42" si="21">SUM(C32:C41)</f>
        <v>6628</v>
      </c>
      <c r="D42" s="68">
        <f t="shared" si="21"/>
        <v>13777</v>
      </c>
      <c r="E42" s="68">
        <f t="shared" si="21"/>
        <v>5777</v>
      </c>
      <c r="F42" s="68">
        <f t="shared" si="21"/>
        <v>14932</v>
      </c>
      <c r="G42" s="68">
        <f t="shared" ref="G42" si="22">SUM(G32:G41)</f>
        <v>14932</v>
      </c>
      <c r="H42" s="68">
        <f t="shared" ref="H42" si="23">SUM(H32:H41)</f>
        <v>0</v>
      </c>
    </row>
    <row r="43" spans="1:9" x14ac:dyDescent="0.2">
      <c r="A43" s="10"/>
      <c r="B43" s="4"/>
      <c r="C43" s="5"/>
      <c r="D43" s="27"/>
      <c r="E43" s="5"/>
      <c r="G43" s="27"/>
      <c r="H43" s="27"/>
    </row>
    <row r="44" spans="1:9" x14ac:dyDescent="0.2">
      <c r="A44" s="10" t="s">
        <v>47</v>
      </c>
      <c r="B44" s="4" t="s">
        <v>48</v>
      </c>
      <c r="C44" s="5">
        <v>90000</v>
      </c>
      <c r="D44" s="27">
        <v>91140</v>
      </c>
      <c r="E44" s="5">
        <v>63994</v>
      </c>
      <c r="F44" s="27">
        <v>93397</v>
      </c>
      <c r="G44" s="27">
        <v>93397</v>
      </c>
      <c r="H44" s="27"/>
    </row>
    <row r="45" spans="1:9" x14ac:dyDescent="0.2">
      <c r="A45" s="10" t="s">
        <v>49</v>
      </c>
      <c r="B45" s="4" t="s">
        <v>50</v>
      </c>
      <c r="C45" s="5">
        <v>0</v>
      </c>
      <c r="D45" s="27">
        <v>0</v>
      </c>
      <c r="E45" s="5">
        <v>0</v>
      </c>
      <c r="F45" s="27">
        <v>800</v>
      </c>
      <c r="G45" s="27">
        <v>0</v>
      </c>
      <c r="H45" s="27"/>
    </row>
    <row r="46" spans="1:9" x14ac:dyDescent="0.2">
      <c r="A46" s="10" t="s">
        <v>51</v>
      </c>
      <c r="B46" s="4" t="s">
        <v>52</v>
      </c>
      <c r="C46" s="5">
        <v>1925</v>
      </c>
      <c r="D46" s="27">
        <v>3170</v>
      </c>
      <c r="E46" s="5">
        <v>2135</v>
      </c>
      <c r="F46" s="27">
        <v>5000</v>
      </c>
      <c r="G46" s="27">
        <v>5400</v>
      </c>
      <c r="H46" s="27"/>
    </row>
    <row r="47" spans="1:9" s="64" customFormat="1" x14ac:dyDescent="0.2">
      <c r="A47" s="61"/>
      <c r="B47" s="62" t="s">
        <v>663</v>
      </c>
      <c r="C47" s="68">
        <f t="shared" ref="C47:F47" si="24">SUM(C44:C46)</f>
        <v>91925</v>
      </c>
      <c r="D47" s="68">
        <f t="shared" si="24"/>
        <v>94310</v>
      </c>
      <c r="E47" s="68">
        <f t="shared" si="24"/>
        <v>66129</v>
      </c>
      <c r="F47" s="68">
        <f t="shared" si="24"/>
        <v>99197</v>
      </c>
      <c r="G47" s="68">
        <f t="shared" ref="G47" si="25">SUM(G44:G46)</f>
        <v>98797</v>
      </c>
      <c r="H47" s="68">
        <f t="shared" ref="H47" si="26">SUM(H44:H46)</f>
        <v>0</v>
      </c>
    </row>
    <row r="48" spans="1:9" s="64" customFormat="1" x14ac:dyDescent="0.2">
      <c r="A48" s="82"/>
      <c r="B48" s="80"/>
      <c r="C48" s="108"/>
      <c r="D48" s="108"/>
      <c r="E48" s="108"/>
      <c r="F48" s="108"/>
      <c r="G48" s="108"/>
      <c r="H48" s="108"/>
      <c r="I48" s="82"/>
    </row>
    <row r="49" spans="1:8" x14ac:dyDescent="0.2">
      <c r="A49" s="10" t="s">
        <v>53</v>
      </c>
      <c r="B49" s="4" t="s">
        <v>54</v>
      </c>
      <c r="C49" s="5">
        <v>114811</v>
      </c>
      <c r="D49" s="27">
        <v>106971</v>
      </c>
      <c r="E49" s="5">
        <v>78166</v>
      </c>
      <c r="F49" s="27">
        <v>109396</v>
      </c>
      <c r="G49" s="27">
        <v>109396</v>
      </c>
      <c r="H49" s="27"/>
    </row>
    <row r="50" spans="1:8" x14ac:dyDescent="0.2">
      <c r="A50" s="10" t="s">
        <v>55</v>
      </c>
      <c r="B50" s="4" t="s">
        <v>56</v>
      </c>
      <c r="C50" s="5">
        <v>0</v>
      </c>
      <c r="D50" s="27">
        <v>0</v>
      </c>
      <c r="E50" s="5">
        <v>0</v>
      </c>
      <c r="F50" s="27">
        <v>0</v>
      </c>
      <c r="G50" s="27">
        <v>0</v>
      </c>
      <c r="H50" s="27"/>
    </row>
    <row r="51" spans="1:8" x14ac:dyDescent="0.2">
      <c r="A51" s="10" t="s">
        <v>57</v>
      </c>
      <c r="B51" s="4" t="s">
        <v>58</v>
      </c>
      <c r="C51" s="5">
        <v>2768</v>
      </c>
      <c r="D51" s="27">
        <v>5555</v>
      </c>
      <c r="E51" s="5">
        <v>706</v>
      </c>
      <c r="F51" s="27">
        <v>5667</v>
      </c>
      <c r="G51" s="27">
        <v>5667</v>
      </c>
      <c r="H51" s="27"/>
    </row>
    <row r="52" spans="1:8" s="64" customFormat="1" x14ac:dyDescent="0.2">
      <c r="A52" s="61"/>
      <c r="B52" s="62" t="s">
        <v>663</v>
      </c>
      <c r="C52" s="68">
        <f t="shared" ref="C52:F52" si="27">SUM(C49:C51)</f>
        <v>117579</v>
      </c>
      <c r="D52" s="68">
        <f t="shared" si="27"/>
        <v>112526</v>
      </c>
      <c r="E52" s="68">
        <f t="shared" si="27"/>
        <v>78872</v>
      </c>
      <c r="F52" s="68">
        <f t="shared" si="27"/>
        <v>115063</v>
      </c>
      <c r="G52" s="68">
        <f t="shared" ref="G52" si="28">SUM(G49:G51)</f>
        <v>115063</v>
      </c>
      <c r="H52" s="68">
        <f t="shared" ref="H52" si="29">SUM(H49:H51)</f>
        <v>0</v>
      </c>
    </row>
    <row r="53" spans="1:8" x14ac:dyDescent="0.2">
      <c r="A53" s="10"/>
      <c r="B53" s="4"/>
      <c r="C53" s="5"/>
      <c r="D53" s="27"/>
      <c r="E53" s="5"/>
      <c r="G53" s="27"/>
      <c r="H53" s="27"/>
    </row>
    <row r="54" spans="1:8" x14ac:dyDescent="0.2">
      <c r="A54" s="10" t="s">
        <v>59</v>
      </c>
      <c r="B54" s="4" t="s">
        <v>60</v>
      </c>
      <c r="C54" s="5">
        <v>64556</v>
      </c>
      <c r="D54" s="27">
        <v>45380</v>
      </c>
      <c r="E54" s="5">
        <v>38580</v>
      </c>
      <c r="F54" s="27">
        <v>46380</v>
      </c>
      <c r="G54" s="27">
        <v>46380</v>
      </c>
      <c r="H54" s="27"/>
    </row>
    <row r="55" spans="1:8" x14ac:dyDescent="0.2">
      <c r="A55" s="10" t="s">
        <v>943</v>
      </c>
      <c r="B55" s="4" t="s">
        <v>944</v>
      </c>
      <c r="C55" s="5">
        <v>0</v>
      </c>
      <c r="D55" s="27">
        <v>0</v>
      </c>
      <c r="E55" s="5">
        <v>0</v>
      </c>
      <c r="F55" s="27">
        <v>0</v>
      </c>
      <c r="G55" s="27">
        <v>0</v>
      </c>
      <c r="H55" s="27"/>
    </row>
    <row r="56" spans="1:8" x14ac:dyDescent="0.2">
      <c r="A56" s="10" t="s">
        <v>827</v>
      </c>
      <c r="B56" s="4" t="s">
        <v>826</v>
      </c>
      <c r="C56" s="5">
        <v>7250</v>
      </c>
      <c r="D56" s="27">
        <v>0</v>
      </c>
      <c r="E56" s="5">
        <v>0</v>
      </c>
      <c r="F56" s="27">
        <v>0</v>
      </c>
      <c r="G56" s="27">
        <v>0</v>
      </c>
      <c r="H56" s="27"/>
    </row>
    <row r="57" spans="1:8" s="64" customFormat="1" x14ac:dyDescent="0.2">
      <c r="A57" s="61"/>
      <c r="B57" s="62" t="s">
        <v>663</v>
      </c>
      <c r="C57" s="68">
        <f t="shared" ref="C57:E57" si="30">SUM(C54:C56)</f>
        <v>71806</v>
      </c>
      <c r="D57" s="68">
        <f t="shared" si="30"/>
        <v>45380</v>
      </c>
      <c r="E57" s="68">
        <f t="shared" si="30"/>
        <v>38580</v>
      </c>
      <c r="F57" s="68">
        <f>SUM(F54:F56)</f>
        <v>46380</v>
      </c>
      <c r="G57" s="68">
        <f>SUM(G54:G56)</f>
        <v>46380</v>
      </c>
      <c r="H57" s="68">
        <f>SUM(H54:H56)</f>
        <v>0</v>
      </c>
    </row>
    <row r="58" spans="1:8" x14ac:dyDescent="0.2">
      <c r="A58" s="10"/>
      <c r="B58" s="4"/>
      <c r="C58" s="5"/>
      <c r="D58" s="27"/>
      <c r="E58" s="5"/>
      <c r="G58" s="27"/>
      <c r="H58" s="27"/>
    </row>
    <row r="59" spans="1:8" x14ac:dyDescent="0.2">
      <c r="A59" s="10" t="s">
        <v>61</v>
      </c>
      <c r="B59" s="4" t="s">
        <v>62</v>
      </c>
      <c r="C59" s="5">
        <v>0</v>
      </c>
      <c r="D59" s="27">
        <v>12750</v>
      </c>
      <c r="E59" s="5">
        <v>0</v>
      </c>
      <c r="F59" s="27">
        <v>12750</v>
      </c>
      <c r="G59" s="27">
        <v>12750</v>
      </c>
      <c r="H59" s="27"/>
    </row>
    <row r="60" spans="1:8" x14ac:dyDescent="0.2">
      <c r="A60" s="10" t="s">
        <v>828</v>
      </c>
      <c r="B60" s="4" t="s">
        <v>829</v>
      </c>
      <c r="C60" s="5">
        <v>0</v>
      </c>
      <c r="D60" s="27">
        <v>0</v>
      </c>
      <c r="E60" s="5">
        <v>100742</v>
      </c>
      <c r="F60" s="27">
        <v>0</v>
      </c>
      <c r="G60" s="27">
        <v>0</v>
      </c>
      <c r="H60" s="27"/>
    </row>
    <row r="61" spans="1:8" s="64" customFormat="1" x14ac:dyDescent="0.2">
      <c r="A61" s="61"/>
      <c r="B61" s="62" t="s">
        <v>663</v>
      </c>
      <c r="C61" s="68">
        <f t="shared" ref="C61:E61" si="31">SUM(C59:C60)</f>
        <v>0</v>
      </c>
      <c r="D61" s="68">
        <f t="shared" si="31"/>
        <v>12750</v>
      </c>
      <c r="E61" s="68">
        <f t="shared" si="31"/>
        <v>100742</v>
      </c>
      <c r="F61" s="68">
        <f>SUM(F59:F60)</f>
        <v>12750</v>
      </c>
      <c r="G61" s="68">
        <f>SUM(G59:G60)</f>
        <v>12750</v>
      </c>
      <c r="H61" s="68">
        <f>SUM(H59:H60)</f>
        <v>0</v>
      </c>
    </row>
    <row r="62" spans="1:8" x14ac:dyDescent="0.2">
      <c r="A62" s="10"/>
      <c r="B62" s="4"/>
      <c r="C62" s="5"/>
      <c r="D62" s="27"/>
      <c r="E62" s="5"/>
      <c r="G62" s="27"/>
      <c r="H62" s="27"/>
    </row>
    <row r="63" spans="1:8" x14ac:dyDescent="0.2">
      <c r="A63" s="10" t="s">
        <v>63</v>
      </c>
      <c r="B63" s="4" t="s">
        <v>64</v>
      </c>
      <c r="C63" s="5">
        <v>0</v>
      </c>
      <c r="D63" s="27">
        <v>0</v>
      </c>
      <c r="E63" s="5">
        <v>0</v>
      </c>
      <c r="F63" s="27">
        <v>0</v>
      </c>
      <c r="G63" s="27">
        <v>0</v>
      </c>
      <c r="H63" s="27"/>
    </row>
    <row r="64" spans="1:8" x14ac:dyDescent="0.2">
      <c r="A64" s="10" t="s">
        <v>65</v>
      </c>
      <c r="B64" s="4" t="s">
        <v>812</v>
      </c>
      <c r="C64" s="5">
        <v>2952</v>
      </c>
      <c r="D64" s="27">
        <v>2952</v>
      </c>
      <c r="E64" s="5">
        <v>2952</v>
      </c>
      <c r="F64" s="27">
        <v>2952</v>
      </c>
      <c r="G64" s="27">
        <v>2952</v>
      </c>
      <c r="H64" s="27"/>
    </row>
    <row r="65" spans="1:8" s="64" customFormat="1" x14ac:dyDescent="0.2">
      <c r="A65" s="61"/>
      <c r="B65" s="62" t="s">
        <v>663</v>
      </c>
      <c r="C65" s="68">
        <f t="shared" ref="C65:F65" si="32">SUM(C63:C64)</f>
        <v>2952</v>
      </c>
      <c r="D65" s="68">
        <f t="shared" si="32"/>
        <v>2952</v>
      </c>
      <c r="E65" s="68">
        <f t="shared" si="32"/>
        <v>2952</v>
      </c>
      <c r="F65" s="68">
        <f t="shared" si="32"/>
        <v>2952</v>
      </c>
      <c r="G65" s="68">
        <f t="shared" ref="G65" si="33">SUM(G63:G64)</f>
        <v>2952</v>
      </c>
      <c r="H65" s="68">
        <f t="shared" ref="H65" si="34">SUM(H63:H64)</f>
        <v>0</v>
      </c>
    </row>
    <row r="66" spans="1:8" x14ac:dyDescent="0.2">
      <c r="A66" s="10"/>
      <c r="B66" s="4"/>
      <c r="C66" s="5"/>
      <c r="D66" s="27"/>
      <c r="E66" s="5"/>
      <c r="G66" s="27"/>
      <c r="H66" s="27"/>
    </row>
    <row r="67" spans="1:8" x14ac:dyDescent="0.2">
      <c r="A67" s="10" t="s">
        <v>66</v>
      </c>
      <c r="B67" s="4" t="s">
        <v>813</v>
      </c>
      <c r="C67" s="5">
        <v>0</v>
      </c>
      <c r="D67" s="27">
        <v>0</v>
      </c>
      <c r="E67" s="5">
        <v>0</v>
      </c>
      <c r="F67" s="5">
        <v>0</v>
      </c>
      <c r="G67" s="5">
        <v>0</v>
      </c>
      <c r="H67" s="5">
        <v>0</v>
      </c>
    </row>
    <row r="68" spans="1:8" s="64" customFormat="1" x14ac:dyDescent="0.2">
      <c r="A68" s="61"/>
      <c r="B68" s="62" t="s">
        <v>663</v>
      </c>
      <c r="C68" s="68">
        <f t="shared" ref="C68:E68" si="35">SUM(C67:C67)</f>
        <v>0</v>
      </c>
      <c r="D68" s="68">
        <f t="shared" si="35"/>
        <v>0</v>
      </c>
      <c r="E68" s="68">
        <f t="shared" si="35"/>
        <v>0</v>
      </c>
      <c r="F68" s="68">
        <f t="shared" ref="F68" si="36">SUM(F67:F67)</f>
        <v>0</v>
      </c>
      <c r="G68" s="68">
        <f t="shared" ref="G68" si="37">SUM(G67:G67)</f>
        <v>0</v>
      </c>
      <c r="H68" s="68">
        <f t="shared" ref="H68" si="38">SUM(H67:H67)</f>
        <v>0</v>
      </c>
    </row>
    <row r="69" spans="1:8" x14ac:dyDescent="0.2">
      <c r="A69" s="10"/>
      <c r="B69" s="4"/>
      <c r="C69" s="5"/>
      <c r="D69" s="27"/>
      <c r="E69" s="5"/>
      <c r="G69" s="27"/>
      <c r="H69" s="27"/>
    </row>
    <row r="70" spans="1:8" x14ac:dyDescent="0.2">
      <c r="A70" s="10" t="s">
        <v>67</v>
      </c>
      <c r="B70" s="4" t="s">
        <v>852</v>
      </c>
      <c r="C70" s="5">
        <v>113416</v>
      </c>
      <c r="D70" s="91">
        <v>126004</v>
      </c>
      <c r="E70" s="5">
        <v>77683</v>
      </c>
      <c r="F70" s="27">
        <v>138457</v>
      </c>
      <c r="G70" s="27">
        <v>138457</v>
      </c>
      <c r="H70" s="27"/>
    </row>
    <row r="71" spans="1:8" x14ac:dyDescent="0.2">
      <c r="A71" s="10" t="s">
        <v>68</v>
      </c>
      <c r="B71" s="4" t="s">
        <v>69</v>
      </c>
      <c r="C71" s="5">
        <v>3432</v>
      </c>
      <c r="D71" s="27">
        <v>0</v>
      </c>
      <c r="E71" s="5">
        <v>0</v>
      </c>
      <c r="F71" s="27">
        <v>54000</v>
      </c>
      <c r="G71" s="27">
        <v>54000</v>
      </c>
      <c r="H71" s="27"/>
    </row>
    <row r="72" spans="1:8" x14ac:dyDescent="0.2">
      <c r="A72" s="88" t="s">
        <v>70</v>
      </c>
      <c r="B72" s="89" t="s">
        <v>71</v>
      </c>
      <c r="C72" s="90">
        <v>124574</v>
      </c>
      <c r="D72" s="91">
        <v>110256</v>
      </c>
      <c r="E72" s="90">
        <v>88254</v>
      </c>
      <c r="F72" s="91">
        <v>114114</v>
      </c>
      <c r="G72" s="91">
        <v>114114</v>
      </c>
      <c r="H72" s="91"/>
    </row>
    <row r="73" spans="1:8" s="58" customFormat="1" x14ac:dyDescent="0.2">
      <c r="A73" s="92" t="s">
        <v>783</v>
      </c>
      <c r="B73" s="93" t="s">
        <v>784</v>
      </c>
      <c r="C73" s="94">
        <v>63259</v>
      </c>
      <c r="D73" s="95">
        <v>79074</v>
      </c>
      <c r="E73" s="94">
        <v>50481</v>
      </c>
      <c r="F73" s="95">
        <v>86982</v>
      </c>
      <c r="G73" s="95">
        <v>86982</v>
      </c>
      <c r="H73" s="95"/>
    </row>
    <row r="74" spans="1:8" s="64" customFormat="1" x14ac:dyDescent="0.2">
      <c r="A74" s="61"/>
      <c r="B74" s="62" t="s">
        <v>663</v>
      </c>
      <c r="C74" s="68">
        <f t="shared" ref="C74:F74" si="39">SUM(C70:C73)</f>
        <v>304681</v>
      </c>
      <c r="D74" s="68">
        <f t="shared" si="39"/>
        <v>315334</v>
      </c>
      <c r="E74" s="68">
        <f t="shared" si="39"/>
        <v>216418</v>
      </c>
      <c r="F74" s="68">
        <f t="shared" si="39"/>
        <v>393553</v>
      </c>
      <c r="G74" s="68">
        <f t="shared" ref="G74" si="40">SUM(G70:G73)</f>
        <v>393553</v>
      </c>
      <c r="H74" s="68">
        <f t="shared" ref="H74" si="41">SUM(H70:H73)</f>
        <v>0</v>
      </c>
    </row>
    <row r="75" spans="1:8" x14ac:dyDescent="0.2">
      <c r="A75" s="10"/>
      <c r="B75" s="4"/>
      <c r="C75" s="5"/>
      <c r="D75" s="27"/>
      <c r="E75" s="5"/>
      <c r="G75" s="27"/>
      <c r="H75" s="27"/>
    </row>
    <row r="76" spans="1:8" x14ac:dyDescent="0.2">
      <c r="A76" s="10" t="s">
        <v>72</v>
      </c>
      <c r="B76" s="4" t="s">
        <v>785</v>
      </c>
      <c r="C76" s="5">
        <v>7594</v>
      </c>
      <c r="D76" s="27">
        <v>7320</v>
      </c>
      <c r="E76" s="5">
        <v>4442</v>
      </c>
      <c r="F76" s="27">
        <v>13252</v>
      </c>
      <c r="G76" s="27">
        <v>13252</v>
      </c>
      <c r="H76" s="27"/>
    </row>
    <row r="77" spans="1:8" x14ac:dyDescent="0.2">
      <c r="A77" s="10" t="s">
        <v>73</v>
      </c>
      <c r="B77" s="4" t="s">
        <v>74</v>
      </c>
      <c r="C77" s="5">
        <v>7590</v>
      </c>
      <c r="D77" s="27">
        <v>6563</v>
      </c>
      <c r="E77" s="5">
        <v>1544</v>
      </c>
      <c r="F77" s="27">
        <v>2328</v>
      </c>
      <c r="G77" s="27">
        <v>2328</v>
      </c>
      <c r="H77" s="27"/>
    </row>
    <row r="78" spans="1:8" x14ac:dyDescent="0.2">
      <c r="A78" s="10" t="s">
        <v>75</v>
      </c>
      <c r="B78" s="4" t="s">
        <v>76</v>
      </c>
      <c r="C78" s="5">
        <v>3625</v>
      </c>
      <c r="D78" s="27">
        <v>4500</v>
      </c>
      <c r="E78" s="5">
        <v>1000</v>
      </c>
      <c r="F78" s="27">
        <v>2894</v>
      </c>
      <c r="G78" s="27">
        <v>2894</v>
      </c>
      <c r="H78" s="27"/>
    </row>
    <row r="79" spans="1:8" s="64" customFormat="1" x14ac:dyDescent="0.2">
      <c r="A79" s="61"/>
      <c r="B79" s="62" t="s">
        <v>663</v>
      </c>
      <c r="C79" s="68">
        <f t="shared" ref="C79:F79" si="42">SUM(C76:C78)</f>
        <v>18809</v>
      </c>
      <c r="D79" s="68">
        <f t="shared" si="42"/>
        <v>18383</v>
      </c>
      <c r="E79" s="68">
        <f t="shared" si="42"/>
        <v>6986</v>
      </c>
      <c r="F79" s="68">
        <f t="shared" si="42"/>
        <v>18474</v>
      </c>
      <c r="G79" s="68">
        <f t="shared" ref="G79" si="43">SUM(G76:G78)</f>
        <v>18474</v>
      </c>
      <c r="H79" s="68">
        <f t="shared" ref="H79" si="44">SUM(H76:H78)</f>
        <v>0</v>
      </c>
    </row>
    <row r="80" spans="1:8" x14ac:dyDescent="0.2">
      <c r="A80" s="10"/>
      <c r="B80" s="4"/>
      <c r="C80" s="5"/>
      <c r="D80" s="27"/>
      <c r="E80" s="5"/>
      <c r="G80" s="27"/>
      <c r="H80" s="27"/>
    </row>
    <row r="81" spans="1:8" x14ac:dyDescent="0.2">
      <c r="A81" s="10" t="s">
        <v>77</v>
      </c>
      <c r="B81" s="4" t="s">
        <v>78</v>
      </c>
      <c r="C81" s="5">
        <v>0</v>
      </c>
      <c r="D81" s="27">
        <v>0</v>
      </c>
      <c r="E81" s="5">
        <v>0</v>
      </c>
      <c r="F81" s="27">
        <v>0</v>
      </c>
      <c r="G81" s="27">
        <v>0</v>
      </c>
      <c r="H81" s="27"/>
    </row>
    <row r="82" spans="1:8" x14ac:dyDescent="0.2">
      <c r="A82" s="10" t="s">
        <v>79</v>
      </c>
      <c r="B82" s="4" t="s">
        <v>786</v>
      </c>
      <c r="C82" s="5">
        <v>0</v>
      </c>
      <c r="D82" s="27">
        <v>0</v>
      </c>
      <c r="E82" s="5">
        <v>350</v>
      </c>
      <c r="F82" s="27">
        <v>0</v>
      </c>
      <c r="G82" s="27">
        <v>0</v>
      </c>
      <c r="H82" s="27"/>
    </row>
    <row r="83" spans="1:8" x14ac:dyDescent="0.2">
      <c r="A83" s="10" t="s">
        <v>80</v>
      </c>
      <c r="B83" s="4" t="s">
        <v>81</v>
      </c>
      <c r="C83" s="5">
        <v>2735</v>
      </c>
      <c r="D83" s="27">
        <v>3960</v>
      </c>
      <c r="E83" s="5">
        <v>886</v>
      </c>
      <c r="F83" s="27">
        <v>4440</v>
      </c>
      <c r="G83" s="27">
        <v>4014</v>
      </c>
      <c r="H83" s="27"/>
    </row>
    <row r="84" spans="1:8" x14ac:dyDescent="0.2">
      <c r="A84" s="10" t="s">
        <v>82</v>
      </c>
      <c r="B84" s="4" t="s">
        <v>83</v>
      </c>
      <c r="C84" s="5">
        <v>0</v>
      </c>
      <c r="D84" s="27">
        <v>1000</v>
      </c>
      <c r="E84" s="5">
        <v>4116</v>
      </c>
      <c r="F84" s="27">
        <v>1000</v>
      </c>
      <c r="G84" s="27">
        <v>904</v>
      </c>
      <c r="H84" s="27"/>
    </row>
    <row r="85" spans="1:8" x14ac:dyDescent="0.2">
      <c r="A85" s="10" t="s">
        <v>84</v>
      </c>
      <c r="B85" s="4" t="s">
        <v>85</v>
      </c>
      <c r="C85" s="5">
        <v>2</v>
      </c>
      <c r="D85" s="27">
        <v>0</v>
      </c>
      <c r="E85" s="5">
        <v>6</v>
      </c>
      <c r="F85" s="27">
        <v>0</v>
      </c>
      <c r="G85" s="27">
        <v>0</v>
      </c>
      <c r="H85" s="27"/>
    </row>
    <row r="86" spans="1:8" x14ac:dyDescent="0.2">
      <c r="A86" s="10" t="s">
        <v>86</v>
      </c>
      <c r="B86" s="4" t="s">
        <v>87</v>
      </c>
      <c r="C86" s="5">
        <v>3000</v>
      </c>
      <c r="D86" s="27">
        <v>5900</v>
      </c>
      <c r="E86" s="5">
        <v>1500</v>
      </c>
      <c r="F86" s="27">
        <v>5500</v>
      </c>
      <c r="G86" s="27">
        <v>4972</v>
      </c>
      <c r="H86" s="27"/>
    </row>
    <row r="87" spans="1:8" x14ac:dyDescent="0.2">
      <c r="A87" s="10" t="s">
        <v>88</v>
      </c>
      <c r="B87" s="4" t="s">
        <v>89</v>
      </c>
      <c r="C87" s="5">
        <v>1070</v>
      </c>
      <c r="D87" s="27">
        <v>625</v>
      </c>
      <c r="E87" s="5">
        <v>289</v>
      </c>
      <c r="F87" s="27">
        <v>700</v>
      </c>
      <c r="G87" s="27">
        <v>633</v>
      </c>
      <c r="H87" s="27"/>
    </row>
    <row r="88" spans="1:8" x14ac:dyDescent="0.2">
      <c r="A88" s="10" t="s">
        <v>90</v>
      </c>
      <c r="B88" s="4" t="s">
        <v>905</v>
      </c>
      <c r="C88" s="5">
        <v>442</v>
      </c>
      <c r="D88" s="27">
        <v>3650</v>
      </c>
      <c r="E88" s="5">
        <v>110</v>
      </c>
      <c r="F88" s="27">
        <v>3650</v>
      </c>
      <c r="G88" s="27">
        <v>3300</v>
      </c>
      <c r="H88" s="27"/>
    </row>
    <row r="89" spans="1:8" x14ac:dyDescent="0.2">
      <c r="A89" s="10" t="s">
        <v>91</v>
      </c>
      <c r="B89" s="4" t="s">
        <v>92</v>
      </c>
      <c r="C89" s="5">
        <v>0</v>
      </c>
      <c r="D89" s="27">
        <v>0</v>
      </c>
      <c r="E89" s="5">
        <v>0</v>
      </c>
      <c r="F89" s="27">
        <v>0</v>
      </c>
      <c r="G89" s="27">
        <v>0</v>
      </c>
      <c r="H89" s="27"/>
    </row>
    <row r="90" spans="1:8" x14ac:dyDescent="0.2">
      <c r="A90" s="10" t="s">
        <v>93</v>
      </c>
      <c r="B90" s="4" t="s">
        <v>94</v>
      </c>
      <c r="C90" s="5">
        <v>5067</v>
      </c>
      <c r="D90" s="27">
        <v>7000</v>
      </c>
      <c r="E90" s="5">
        <v>1570</v>
      </c>
      <c r="F90" s="27">
        <v>7000</v>
      </c>
      <c r="G90" s="27">
        <v>6328</v>
      </c>
      <c r="H90" s="27"/>
    </row>
    <row r="91" spans="1:8" x14ac:dyDescent="0.2">
      <c r="A91" s="10" t="s">
        <v>95</v>
      </c>
      <c r="B91" s="4" t="s">
        <v>96</v>
      </c>
      <c r="C91" s="5">
        <v>194</v>
      </c>
      <c r="D91" s="27">
        <v>0</v>
      </c>
      <c r="E91" s="5">
        <v>0</v>
      </c>
      <c r="F91" s="27">
        <v>0</v>
      </c>
      <c r="G91" s="27">
        <v>0</v>
      </c>
      <c r="H91" s="27"/>
    </row>
    <row r="92" spans="1:8" x14ac:dyDescent="0.2">
      <c r="A92" s="10" t="s">
        <v>97</v>
      </c>
      <c r="B92" s="4" t="s">
        <v>98</v>
      </c>
      <c r="C92" s="5">
        <v>50</v>
      </c>
      <c r="D92" s="27">
        <v>500</v>
      </c>
      <c r="E92" s="5">
        <v>5</v>
      </c>
      <c r="F92" s="27">
        <v>500</v>
      </c>
      <c r="G92" s="27">
        <v>452</v>
      </c>
      <c r="H92" s="27"/>
    </row>
    <row r="93" spans="1:8" x14ac:dyDescent="0.2">
      <c r="A93" s="10" t="s">
        <v>99</v>
      </c>
      <c r="B93" s="4" t="s">
        <v>100</v>
      </c>
      <c r="C93" s="5">
        <v>180</v>
      </c>
      <c r="D93" s="27">
        <v>180</v>
      </c>
      <c r="E93" s="5">
        <v>3</v>
      </c>
      <c r="F93" s="27">
        <v>250</v>
      </c>
      <c r="G93" s="27">
        <v>226</v>
      </c>
      <c r="H93" s="27"/>
    </row>
    <row r="94" spans="1:8" x14ac:dyDescent="0.2">
      <c r="A94" s="10" t="s">
        <v>101</v>
      </c>
      <c r="B94" s="4" t="s">
        <v>102</v>
      </c>
      <c r="C94" s="5">
        <v>1822</v>
      </c>
      <c r="D94" s="27">
        <v>800</v>
      </c>
      <c r="E94" s="5">
        <v>466</v>
      </c>
      <c r="F94" s="27">
        <v>100</v>
      </c>
      <c r="G94" s="27">
        <v>90</v>
      </c>
      <c r="H94" s="27"/>
    </row>
    <row r="95" spans="1:8" x14ac:dyDescent="0.2">
      <c r="A95" s="10" t="s">
        <v>103</v>
      </c>
      <c r="B95" s="4" t="s">
        <v>104</v>
      </c>
      <c r="C95" s="5">
        <v>1739</v>
      </c>
      <c r="D95" s="27">
        <v>1000</v>
      </c>
      <c r="E95" s="5">
        <v>841</v>
      </c>
      <c r="F95" s="27">
        <v>3000</v>
      </c>
      <c r="G95" s="27">
        <v>2712</v>
      </c>
      <c r="H95" s="27"/>
    </row>
    <row r="96" spans="1:8" s="64" customFormat="1" x14ac:dyDescent="0.2">
      <c r="A96" s="61"/>
      <c r="B96" s="62" t="s">
        <v>663</v>
      </c>
      <c r="C96" s="68">
        <f t="shared" ref="C96:G96" si="45">SUM(C81:C95)</f>
        <v>16301</v>
      </c>
      <c r="D96" s="68">
        <f t="shared" si="45"/>
        <v>24615</v>
      </c>
      <c r="E96" s="68">
        <f t="shared" si="45"/>
        <v>10142</v>
      </c>
      <c r="F96" s="68">
        <f t="shared" si="45"/>
        <v>26140</v>
      </c>
      <c r="G96" s="68">
        <f t="shared" si="45"/>
        <v>23631</v>
      </c>
      <c r="H96" s="68">
        <f t="shared" ref="H96" si="46">SUM(H81:H95)</f>
        <v>0</v>
      </c>
    </row>
    <row r="97" spans="1:9" s="64" customFormat="1" x14ac:dyDescent="0.2">
      <c r="A97" s="79"/>
      <c r="B97" s="80"/>
      <c r="C97" s="108"/>
      <c r="D97" s="108"/>
      <c r="E97" s="108"/>
      <c r="F97" s="108"/>
      <c r="G97" s="108"/>
      <c r="H97" s="108"/>
      <c r="I97" s="82"/>
    </row>
    <row r="98" spans="1:9" x14ac:dyDescent="0.2">
      <c r="A98" s="10" t="s">
        <v>105</v>
      </c>
      <c r="B98" s="4" t="s">
        <v>787</v>
      </c>
      <c r="C98" s="5">
        <v>55835</v>
      </c>
      <c r="D98" s="27">
        <v>50115</v>
      </c>
      <c r="E98" s="5">
        <v>42317</v>
      </c>
      <c r="F98" s="27">
        <v>56150</v>
      </c>
      <c r="G98" s="27">
        <v>56150</v>
      </c>
      <c r="H98" s="27"/>
    </row>
    <row r="99" spans="1:9" s="64" customFormat="1" x14ac:dyDescent="0.2">
      <c r="A99" s="61"/>
      <c r="B99" s="62" t="s">
        <v>663</v>
      </c>
      <c r="C99" s="68">
        <f t="shared" ref="C99:F99" si="47">SUM(C98:C98)</f>
        <v>55835</v>
      </c>
      <c r="D99" s="68">
        <f t="shared" si="47"/>
        <v>50115</v>
      </c>
      <c r="E99" s="68">
        <f t="shared" si="47"/>
        <v>42317</v>
      </c>
      <c r="F99" s="68">
        <f t="shared" si="47"/>
        <v>56150</v>
      </c>
      <c r="G99" s="68">
        <f t="shared" ref="G99" si="48">SUM(G98:G98)</f>
        <v>56150</v>
      </c>
      <c r="H99" s="68">
        <f t="shared" ref="H99" si="49">SUM(H98:H98)</f>
        <v>0</v>
      </c>
    </row>
    <row r="100" spans="1:9" x14ac:dyDescent="0.2">
      <c r="A100" s="10"/>
      <c r="B100" s="4"/>
      <c r="C100" s="5"/>
      <c r="D100" s="27"/>
      <c r="E100" s="5"/>
      <c r="G100" s="27"/>
      <c r="H100" s="27"/>
    </row>
    <row r="101" spans="1:9" x14ac:dyDescent="0.2">
      <c r="A101" s="10" t="s">
        <v>106</v>
      </c>
      <c r="B101" s="4" t="s">
        <v>107</v>
      </c>
      <c r="C101" s="5">
        <v>100202</v>
      </c>
      <c r="D101" s="27">
        <v>106285</v>
      </c>
      <c r="E101" s="5">
        <v>96160</v>
      </c>
      <c r="F101" s="27">
        <v>110005</v>
      </c>
      <c r="G101" s="27">
        <v>110005</v>
      </c>
      <c r="H101" s="27"/>
    </row>
    <row r="102" spans="1:9" s="64" customFormat="1" x14ac:dyDescent="0.2">
      <c r="A102" s="61"/>
      <c r="B102" s="62" t="s">
        <v>663</v>
      </c>
      <c r="C102" s="68">
        <f t="shared" ref="C102:F102" si="50">SUM(C101:C101)</f>
        <v>100202</v>
      </c>
      <c r="D102" s="68">
        <f t="shared" si="50"/>
        <v>106285</v>
      </c>
      <c r="E102" s="68">
        <f t="shared" si="50"/>
        <v>96160</v>
      </c>
      <c r="F102" s="68">
        <f t="shared" si="50"/>
        <v>110005</v>
      </c>
      <c r="G102" s="68">
        <f t="shared" ref="G102" si="51">SUM(G101:G101)</f>
        <v>110005</v>
      </c>
      <c r="H102" s="68">
        <f t="shared" ref="H102" si="52">SUM(H101:H101)</f>
        <v>0</v>
      </c>
    </row>
    <row r="103" spans="1:9" x14ac:dyDescent="0.2">
      <c r="A103" s="10"/>
      <c r="B103" s="4"/>
      <c r="C103" s="5"/>
      <c r="D103" s="27"/>
      <c r="E103" s="5"/>
      <c r="G103" s="27"/>
      <c r="H103" s="27"/>
    </row>
    <row r="104" spans="1:9" x14ac:dyDescent="0.2">
      <c r="A104" s="10" t="s">
        <v>109</v>
      </c>
      <c r="B104" s="4" t="s">
        <v>108</v>
      </c>
      <c r="C104" s="5">
        <v>1500</v>
      </c>
      <c r="D104" s="27">
        <v>1500</v>
      </c>
      <c r="E104" s="5">
        <v>1500</v>
      </c>
      <c r="F104" s="27">
        <v>1500</v>
      </c>
      <c r="G104" s="27">
        <v>1500</v>
      </c>
      <c r="H104" s="27"/>
    </row>
    <row r="105" spans="1:9" s="64" customFormat="1" x14ac:dyDescent="0.2">
      <c r="A105" s="61"/>
      <c r="B105" s="62" t="s">
        <v>663</v>
      </c>
      <c r="C105" s="68">
        <f t="shared" ref="C105:F105" si="53">SUM(C104:C104)</f>
        <v>1500</v>
      </c>
      <c r="D105" s="68">
        <f t="shared" si="53"/>
        <v>1500</v>
      </c>
      <c r="E105" s="68">
        <f t="shared" si="53"/>
        <v>1500</v>
      </c>
      <c r="F105" s="68">
        <f t="shared" si="53"/>
        <v>1500</v>
      </c>
      <c r="G105" s="68">
        <f t="shared" ref="G105" si="54">SUM(G104:G104)</f>
        <v>1500</v>
      </c>
      <c r="H105" s="68">
        <f t="shared" ref="H105" si="55">SUM(H104:H104)</f>
        <v>0</v>
      </c>
    </row>
    <row r="106" spans="1:9" x14ac:dyDescent="0.2">
      <c r="A106" s="10"/>
      <c r="B106" s="4"/>
      <c r="C106" s="5"/>
      <c r="D106" s="27"/>
      <c r="E106" s="5"/>
      <c r="G106" s="27"/>
      <c r="H106" s="27"/>
    </row>
    <row r="107" spans="1:9" ht="22.5" x14ac:dyDescent="0.2">
      <c r="A107" s="10" t="s">
        <v>948</v>
      </c>
      <c r="B107" s="4" t="s">
        <v>422</v>
      </c>
      <c r="C107" s="5">
        <v>10414</v>
      </c>
      <c r="D107" s="27">
        <v>0</v>
      </c>
      <c r="E107" s="5">
        <v>0</v>
      </c>
      <c r="F107" s="27">
        <v>0</v>
      </c>
      <c r="G107" s="27">
        <v>0</v>
      </c>
      <c r="H107" s="27"/>
    </row>
    <row r="108" spans="1:9" s="64" customFormat="1" x14ac:dyDescent="0.2">
      <c r="A108" s="61"/>
      <c r="B108" s="62" t="s">
        <v>663</v>
      </c>
      <c r="C108" s="63">
        <f t="shared" ref="C108:F108" si="56">SUM(C107)</f>
        <v>10414</v>
      </c>
      <c r="D108" s="63">
        <f t="shared" si="56"/>
        <v>0</v>
      </c>
      <c r="E108" s="63">
        <f t="shared" si="56"/>
        <v>0</v>
      </c>
      <c r="F108" s="63">
        <f t="shared" si="56"/>
        <v>0</v>
      </c>
      <c r="G108" s="63">
        <f t="shared" ref="G108" si="57">SUM(G107)</f>
        <v>0</v>
      </c>
      <c r="H108" s="63">
        <f t="shared" ref="H108" si="58">SUM(H107)</f>
        <v>0</v>
      </c>
    </row>
    <row r="109" spans="1:9" x14ac:dyDescent="0.2">
      <c r="A109" s="10"/>
      <c r="B109" s="4"/>
      <c r="C109" s="5"/>
      <c r="D109" s="27"/>
      <c r="E109" s="5"/>
      <c r="G109" s="27"/>
      <c r="H109" s="27"/>
    </row>
    <row r="110" spans="1:9" s="64" customFormat="1" x14ac:dyDescent="0.2">
      <c r="A110" s="10" t="s">
        <v>110</v>
      </c>
      <c r="B110" s="4" t="s">
        <v>111</v>
      </c>
      <c r="C110" s="5">
        <v>0</v>
      </c>
      <c r="D110" s="27">
        <v>275897</v>
      </c>
      <c r="E110" s="5">
        <v>0</v>
      </c>
      <c r="F110" s="27">
        <v>300000</v>
      </c>
      <c r="G110" s="27">
        <v>200000</v>
      </c>
      <c r="H110" s="27"/>
    </row>
    <row r="111" spans="1:9" x14ac:dyDescent="0.2">
      <c r="A111" s="61"/>
      <c r="B111" s="62" t="s">
        <v>663</v>
      </c>
      <c r="C111" s="68">
        <f t="shared" ref="C111:G111" si="59">SUM(C110:C110)</f>
        <v>0</v>
      </c>
      <c r="D111" s="68">
        <f t="shared" si="59"/>
        <v>275897</v>
      </c>
      <c r="E111" s="68">
        <f t="shared" si="59"/>
        <v>0</v>
      </c>
      <c r="F111" s="68">
        <f t="shared" si="59"/>
        <v>300000</v>
      </c>
      <c r="G111" s="68">
        <f t="shared" si="59"/>
        <v>200000</v>
      </c>
      <c r="H111" s="68">
        <f t="shared" ref="H111" si="60">SUM(H110:H110)</f>
        <v>0</v>
      </c>
    </row>
    <row r="112" spans="1:9" s="64" customFormat="1" x14ac:dyDescent="0.2">
      <c r="A112" s="10"/>
      <c r="B112" s="4"/>
      <c r="C112" s="5"/>
      <c r="D112" s="27"/>
      <c r="E112" s="5"/>
      <c r="F112" s="27"/>
      <c r="G112" s="27"/>
      <c r="H112" s="27"/>
    </row>
    <row r="113" spans="1:8" x14ac:dyDescent="0.2">
      <c r="A113" s="10" t="s">
        <v>112</v>
      </c>
      <c r="B113" s="4" t="s">
        <v>788</v>
      </c>
      <c r="C113" s="5">
        <v>2367721</v>
      </c>
      <c r="D113" s="27">
        <v>2134304</v>
      </c>
      <c r="E113" s="5">
        <v>1443883</v>
      </c>
      <c r="F113" s="27">
        <v>2306028</v>
      </c>
      <c r="G113" s="27">
        <v>2306028</v>
      </c>
      <c r="H113" s="27"/>
    </row>
    <row r="114" spans="1:8" x14ac:dyDescent="0.2">
      <c r="A114" s="10" t="s">
        <v>113</v>
      </c>
      <c r="B114" s="4" t="s">
        <v>789</v>
      </c>
      <c r="C114" s="5">
        <v>77847</v>
      </c>
      <c r="D114" s="27">
        <v>10365</v>
      </c>
      <c r="E114" s="5">
        <v>10365</v>
      </c>
      <c r="F114" s="27">
        <v>6500</v>
      </c>
      <c r="G114" s="27">
        <v>6500</v>
      </c>
      <c r="H114" s="27"/>
    </row>
    <row r="115" spans="1:8" x14ac:dyDescent="0.2">
      <c r="A115" s="10" t="s">
        <v>114</v>
      </c>
      <c r="B115" s="4" t="s">
        <v>790</v>
      </c>
      <c r="C115" s="5">
        <v>329054</v>
      </c>
      <c r="D115" s="27">
        <v>284439</v>
      </c>
      <c r="E115" s="5">
        <v>238059</v>
      </c>
      <c r="F115" s="27">
        <v>288509</v>
      </c>
      <c r="G115" s="27">
        <v>288509</v>
      </c>
      <c r="H115" s="27"/>
    </row>
    <row r="116" spans="1:8" x14ac:dyDescent="0.2">
      <c r="A116" s="61"/>
      <c r="B116" s="62" t="s">
        <v>663</v>
      </c>
      <c r="C116" s="68">
        <f t="shared" ref="C116:F116" si="61">SUM(C113:C115)</f>
        <v>2774622</v>
      </c>
      <c r="D116" s="68">
        <f t="shared" si="61"/>
        <v>2429108</v>
      </c>
      <c r="E116" s="68">
        <f t="shared" si="61"/>
        <v>1692307</v>
      </c>
      <c r="F116" s="68">
        <f t="shared" si="61"/>
        <v>2601037</v>
      </c>
      <c r="G116" s="68">
        <f t="shared" ref="G116" si="62">SUM(G113:G115)</f>
        <v>2601037</v>
      </c>
      <c r="H116" s="68">
        <f t="shared" ref="H116" si="63">SUM(H113:H115)</f>
        <v>0</v>
      </c>
    </row>
    <row r="117" spans="1:8" x14ac:dyDescent="0.2">
      <c r="A117" s="10"/>
      <c r="B117" s="4"/>
      <c r="C117" s="5"/>
      <c r="D117" s="27"/>
      <c r="E117" s="5"/>
      <c r="G117" s="27"/>
      <c r="H117" s="27"/>
    </row>
    <row r="118" spans="1:8" s="64" customFormat="1" x14ac:dyDescent="0.2">
      <c r="A118" s="10" t="s">
        <v>115</v>
      </c>
      <c r="B118" s="4" t="s">
        <v>116</v>
      </c>
      <c r="C118" s="5">
        <v>25768</v>
      </c>
      <c r="D118" s="27">
        <v>0</v>
      </c>
      <c r="E118" s="5">
        <v>1350</v>
      </c>
      <c r="F118" s="5">
        <v>0</v>
      </c>
      <c r="G118" s="5">
        <v>0</v>
      </c>
      <c r="H118" s="5"/>
    </row>
    <row r="119" spans="1:8" x14ac:dyDescent="0.2">
      <c r="A119" s="10" t="s">
        <v>117</v>
      </c>
      <c r="B119" s="4" t="s">
        <v>791</v>
      </c>
      <c r="C119" s="5">
        <v>0</v>
      </c>
      <c r="D119" s="27">
        <v>0</v>
      </c>
      <c r="E119" s="5">
        <v>0</v>
      </c>
      <c r="F119" s="5">
        <v>0</v>
      </c>
      <c r="G119" s="5">
        <v>0</v>
      </c>
      <c r="H119" s="5"/>
    </row>
    <row r="120" spans="1:8" x14ac:dyDescent="0.2">
      <c r="A120" s="61"/>
      <c r="B120" s="62" t="s">
        <v>663</v>
      </c>
      <c r="C120" s="68">
        <f t="shared" ref="C120:F120" si="64">SUM(C118:C119)</f>
        <v>25768</v>
      </c>
      <c r="D120" s="68">
        <f t="shared" si="64"/>
        <v>0</v>
      </c>
      <c r="E120" s="68">
        <f t="shared" si="64"/>
        <v>1350</v>
      </c>
      <c r="F120" s="68">
        <f t="shared" si="64"/>
        <v>0</v>
      </c>
      <c r="G120" s="68">
        <f t="shared" ref="G120" si="65">SUM(G118:G119)</f>
        <v>0</v>
      </c>
      <c r="H120" s="68">
        <f t="shared" ref="H120" si="66">SUM(H118:H119)</f>
        <v>0</v>
      </c>
    </row>
    <row r="121" spans="1:8" x14ac:dyDescent="0.2">
      <c r="A121" s="10"/>
      <c r="B121" s="4"/>
      <c r="C121" s="5"/>
      <c r="D121" s="27"/>
      <c r="E121" s="5"/>
      <c r="G121" s="27"/>
      <c r="H121" s="27"/>
    </row>
    <row r="122" spans="1:8" x14ac:dyDescent="0.2">
      <c r="A122" s="10" t="s">
        <v>118</v>
      </c>
      <c r="B122" s="4" t="s">
        <v>119</v>
      </c>
      <c r="C122" s="5">
        <v>741</v>
      </c>
      <c r="D122" s="27">
        <v>0</v>
      </c>
      <c r="E122" s="5">
        <v>410</v>
      </c>
      <c r="F122" s="5">
        <v>0</v>
      </c>
      <c r="G122" s="5">
        <v>0</v>
      </c>
      <c r="H122" s="5"/>
    </row>
    <row r="123" spans="1:8" x14ac:dyDescent="0.2">
      <c r="A123" s="10" t="s">
        <v>890</v>
      </c>
      <c r="B123" s="4" t="s">
        <v>891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/>
    </row>
    <row r="124" spans="1:8" x14ac:dyDescent="0.2">
      <c r="A124" s="61"/>
      <c r="B124" s="62" t="s">
        <v>663</v>
      </c>
      <c r="C124" s="68">
        <f t="shared" ref="C124:F124" si="67">SUM(C122:C123)</f>
        <v>741</v>
      </c>
      <c r="D124" s="68">
        <f t="shared" si="67"/>
        <v>0</v>
      </c>
      <c r="E124" s="68">
        <f t="shared" si="67"/>
        <v>410</v>
      </c>
      <c r="F124" s="68">
        <f t="shared" si="67"/>
        <v>0</v>
      </c>
      <c r="G124" s="68">
        <f t="shared" ref="G124" si="68">SUM(G122:G123)</f>
        <v>0</v>
      </c>
      <c r="H124" s="68">
        <f t="shared" ref="H124" si="69">SUM(H122:H123)</f>
        <v>0</v>
      </c>
    </row>
    <row r="125" spans="1:8" x14ac:dyDescent="0.2">
      <c r="A125" s="10"/>
      <c r="B125" s="4"/>
      <c r="C125" s="5"/>
      <c r="D125" s="27"/>
      <c r="E125" s="5"/>
      <c r="G125" s="27"/>
      <c r="H125" s="27"/>
    </row>
    <row r="126" spans="1:8" x14ac:dyDescent="0.2">
      <c r="A126" s="10" t="s">
        <v>120</v>
      </c>
      <c r="B126" s="4" t="s">
        <v>121</v>
      </c>
      <c r="C126" s="5">
        <v>16760</v>
      </c>
      <c r="D126" s="27">
        <v>17006</v>
      </c>
      <c r="E126" s="5">
        <v>11839</v>
      </c>
      <c r="F126" s="27">
        <v>17389</v>
      </c>
      <c r="G126" s="27">
        <v>17389</v>
      </c>
      <c r="H126" s="27"/>
    </row>
    <row r="127" spans="1:8" s="64" customFormat="1" x14ac:dyDescent="0.2">
      <c r="A127" s="10" t="s">
        <v>122</v>
      </c>
      <c r="B127" s="4" t="s">
        <v>123</v>
      </c>
      <c r="C127" s="5">
        <v>0</v>
      </c>
      <c r="D127" s="27">
        <v>0</v>
      </c>
      <c r="E127" s="5">
        <v>0</v>
      </c>
      <c r="F127" s="27">
        <v>0</v>
      </c>
      <c r="G127" s="27">
        <v>0</v>
      </c>
      <c r="H127" s="27"/>
    </row>
    <row r="128" spans="1:8" x14ac:dyDescent="0.2">
      <c r="A128" s="10" t="s">
        <v>124</v>
      </c>
      <c r="B128" s="4" t="s">
        <v>792</v>
      </c>
      <c r="C128" s="5">
        <v>3922</v>
      </c>
      <c r="D128" s="27">
        <v>6035</v>
      </c>
      <c r="E128" s="5">
        <v>2695</v>
      </c>
      <c r="F128" s="27">
        <v>7035</v>
      </c>
      <c r="G128" s="27">
        <v>7035</v>
      </c>
      <c r="H128" s="27"/>
    </row>
    <row r="129" spans="1:8" x14ac:dyDescent="0.2">
      <c r="A129" s="61"/>
      <c r="B129" s="62" t="s">
        <v>663</v>
      </c>
      <c r="C129" s="68">
        <f t="shared" ref="C129:F129" si="70">SUM(C126:C128)</f>
        <v>20682</v>
      </c>
      <c r="D129" s="68">
        <f t="shared" si="70"/>
        <v>23041</v>
      </c>
      <c r="E129" s="68">
        <f t="shared" si="70"/>
        <v>14534</v>
      </c>
      <c r="F129" s="68">
        <f t="shared" si="70"/>
        <v>24424</v>
      </c>
      <c r="G129" s="68">
        <f t="shared" ref="G129" si="71">SUM(G126:G128)</f>
        <v>24424</v>
      </c>
      <c r="H129" s="68">
        <f t="shared" ref="H129" si="72">SUM(H126:H128)</f>
        <v>0</v>
      </c>
    </row>
    <row r="130" spans="1:8" x14ac:dyDescent="0.2">
      <c r="A130" s="10"/>
      <c r="B130" s="4"/>
      <c r="C130" s="5"/>
      <c r="D130" s="27"/>
      <c r="E130" s="5"/>
      <c r="G130" s="27"/>
      <c r="H130" s="27"/>
    </row>
    <row r="131" spans="1:8" s="64" customFormat="1" x14ac:dyDescent="0.2">
      <c r="A131" s="10" t="s">
        <v>125</v>
      </c>
      <c r="B131" s="4" t="s">
        <v>793</v>
      </c>
      <c r="C131" s="5">
        <v>0</v>
      </c>
      <c r="D131" s="27">
        <v>0</v>
      </c>
      <c r="E131" s="5">
        <v>0</v>
      </c>
      <c r="F131" s="5">
        <v>0</v>
      </c>
      <c r="G131" s="5">
        <v>0</v>
      </c>
      <c r="H131" s="5"/>
    </row>
    <row r="132" spans="1:8" x14ac:dyDescent="0.2">
      <c r="A132" s="10" t="s">
        <v>126</v>
      </c>
      <c r="B132" s="4" t="s">
        <v>127</v>
      </c>
      <c r="C132" s="5">
        <v>0</v>
      </c>
      <c r="D132" s="27">
        <v>5760</v>
      </c>
      <c r="E132" s="5">
        <v>0</v>
      </c>
      <c r="F132" s="5">
        <v>5760</v>
      </c>
      <c r="G132" s="5">
        <v>5760</v>
      </c>
      <c r="H132" s="5"/>
    </row>
    <row r="133" spans="1:8" x14ac:dyDescent="0.2">
      <c r="A133" s="61"/>
      <c r="B133" s="62" t="s">
        <v>663</v>
      </c>
      <c r="C133" s="63">
        <f t="shared" ref="C133:E133" si="73">SUM(C131:C132)</f>
        <v>0</v>
      </c>
      <c r="D133" s="63">
        <f t="shared" si="73"/>
        <v>5760</v>
      </c>
      <c r="E133" s="63">
        <f t="shared" si="73"/>
        <v>0</v>
      </c>
      <c r="F133" s="63">
        <f>SUM(F131:F132)</f>
        <v>5760</v>
      </c>
      <c r="G133" s="63">
        <f>SUM(G131:G132)</f>
        <v>5760</v>
      </c>
      <c r="H133" s="63">
        <f>SUM(H131:H132)</f>
        <v>0</v>
      </c>
    </row>
    <row r="134" spans="1:8" x14ac:dyDescent="0.2">
      <c r="A134" s="10"/>
      <c r="B134" s="4"/>
      <c r="C134" s="5"/>
      <c r="D134" s="27"/>
      <c r="E134" s="5"/>
      <c r="G134" s="27"/>
      <c r="H134" s="27"/>
    </row>
    <row r="135" spans="1:8" x14ac:dyDescent="0.2">
      <c r="A135" s="10" t="s">
        <v>892</v>
      </c>
      <c r="B135" s="4" t="s">
        <v>893</v>
      </c>
      <c r="C135" s="5">
        <v>69157</v>
      </c>
      <c r="D135" s="27">
        <v>79726</v>
      </c>
      <c r="E135" s="5">
        <v>55581</v>
      </c>
      <c r="F135" s="27">
        <v>82120</v>
      </c>
      <c r="G135" s="27">
        <v>82120</v>
      </c>
      <c r="H135" s="27"/>
    </row>
    <row r="136" spans="1:8" s="64" customFormat="1" x14ac:dyDescent="0.2">
      <c r="A136" s="10" t="s">
        <v>894</v>
      </c>
      <c r="B136" s="4" t="s">
        <v>895</v>
      </c>
      <c r="C136" s="5">
        <v>0</v>
      </c>
      <c r="D136" s="27">
        <v>0</v>
      </c>
      <c r="E136" s="5">
        <v>0</v>
      </c>
      <c r="F136" s="27">
        <v>0</v>
      </c>
      <c r="G136" s="27">
        <v>0</v>
      </c>
      <c r="H136" s="27"/>
    </row>
    <row r="137" spans="1:8" x14ac:dyDescent="0.2">
      <c r="A137" s="10" t="s">
        <v>896</v>
      </c>
      <c r="B137" s="4" t="s">
        <v>897</v>
      </c>
      <c r="C137" s="5">
        <v>7107</v>
      </c>
      <c r="D137" s="27">
        <v>1555</v>
      </c>
      <c r="E137" s="5">
        <v>2516</v>
      </c>
      <c r="F137" s="27">
        <v>1807</v>
      </c>
      <c r="G137" s="27">
        <v>1807</v>
      </c>
      <c r="H137" s="27"/>
    </row>
    <row r="138" spans="1:8" x14ac:dyDescent="0.2">
      <c r="A138" s="61"/>
      <c r="B138" s="62" t="s">
        <v>663</v>
      </c>
      <c r="C138" s="63">
        <f t="shared" ref="C138:F138" si="74">SUM(C135:C137)</f>
        <v>76264</v>
      </c>
      <c r="D138" s="63">
        <f t="shared" si="74"/>
        <v>81281</v>
      </c>
      <c r="E138" s="63">
        <f t="shared" si="74"/>
        <v>58097</v>
      </c>
      <c r="F138" s="63">
        <f t="shared" si="74"/>
        <v>83927</v>
      </c>
      <c r="G138" s="63">
        <f t="shared" ref="G138" si="75">SUM(G135:G137)</f>
        <v>83927</v>
      </c>
      <c r="H138" s="63">
        <f t="shared" ref="H138" si="76">SUM(H135:H137)</f>
        <v>0</v>
      </c>
    </row>
    <row r="139" spans="1:8" s="64" customFormat="1" x14ac:dyDescent="0.2">
      <c r="A139" s="10"/>
      <c r="B139" s="4"/>
      <c r="C139" s="5"/>
      <c r="D139" s="27"/>
      <c r="E139" s="5"/>
      <c r="F139" s="27"/>
      <c r="G139" s="27"/>
      <c r="H139" s="27"/>
    </row>
    <row r="140" spans="1:8" x14ac:dyDescent="0.2">
      <c r="A140" s="10" t="s">
        <v>128</v>
      </c>
      <c r="B140" s="4" t="s">
        <v>853</v>
      </c>
      <c r="C140" s="5">
        <v>239196</v>
      </c>
      <c r="D140" s="27">
        <v>244422</v>
      </c>
      <c r="E140" s="5">
        <v>239196</v>
      </c>
      <c r="F140" s="27">
        <v>239196</v>
      </c>
      <c r="G140" s="27">
        <v>239196</v>
      </c>
      <c r="H140" s="27"/>
    </row>
    <row r="141" spans="1:8" x14ac:dyDescent="0.2">
      <c r="A141" s="61"/>
      <c r="B141" s="62" t="s">
        <v>663</v>
      </c>
      <c r="C141" s="63">
        <f t="shared" ref="C141:E141" si="77">SUM(C140)</f>
        <v>239196</v>
      </c>
      <c r="D141" s="63">
        <f t="shared" si="77"/>
        <v>244422</v>
      </c>
      <c r="E141" s="63">
        <f t="shared" si="77"/>
        <v>239196</v>
      </c>
      <c r="F141" s="63">
        <f>SUM(F140)</f>
        <v>239196</v>
      </c>
      <c r="G141" s="63">
        <f>SUM(G140)</f>
        <v>239196</v>
      </c>
      <c r="H141" s="63">
        <f>SUM(H140)</f>
        <v>0</v>
      </c>
    </row>
    <row r="142" spans="1:8" s="64" customFormat="1" x14ac:dyDescent="0.2">
      <c r="A142" s="10"/>
      <c r="B142" s="4"/>
      <c r="C142" s="5"/>
      <c r="D142" s="27"/>
      <c r="E142" s="5"/>
      <c r="F142" s="27"/>
      <c r="G142" s="27"/>
      <c r="H142" s="27"/>
    </row>
    <row r="143" spans="1:8" ht="22.5" x14ac:dyDescent="0.2">
      <c r="A143" s="10" t="s">
        <v>129</v>
      </c>
      <c r="B143" s="4" t="s">
        <v>130</v>
      </c>
      <c r="C143" s="5">
        <v>25746</v>
      </c>
      <c r="D143" s="27">
        <v>37717</v>
      </c>
      <c r="E143" s="5">
        <v>27909</v>
      </c>
      <c r="F143" s="27">
        <v>22950</v>
      </c>
      <c r="G143" s="27">
        <v>22950</v>
      </c>
      <c r="H143" s="27"/>
    </row>
    <row r="144" spans="1:8" x14ac:dyDescent="0.2">
      <c r="A144" s="61"/>
      <c r="B144" s="62" t="s">
        <v>663</v>
      </c>
      <c r="C144" s="63">
        <f t="shared" ref="C144:E144" si="78">SUM(C143)</f>
        <v>25746</v>
      </c>
      <c r="D144" s="63">
        <f>SUM(D143)</f>
        <v>37717</v>
      </c>
      <c r="E144" s="63">
        <f t="shared" si="78"/>
        <v>27909</v>
      </c>
      <c r="F144" s="63">
        <f>SUM(F143)</f>
        <v>22950</v>
      </c>
      <c r="G144" s="63">
        <f>SUM(G143)</f>
        <v>22950</v>
      </c>
      <c r="H144" s="63">
        <f>SUM(H143)</f>
        <v>0</v>
      </c>
    </row>
    <row r="145" spans="1:8" x14ac:dyDescent="0.2">
      <c r="A145" s="10"/>
      <c r="B145" s="4"/>
      <c r="C145" s="5"/>
      <c r="D145" s="27"/>
      <c r="E145" s="5"/>
      <c r="G145" s="27"/>
      <c r="H145" s="27"/>
    </row>
    <row r="146" spans="1:8" x14ac:dyDescent="0.2">
      <c r="A146" s="10" t="s">
        <v>131</v>
      </c>
      <c r="B146" s="4" t="s">
        <v>132</v>
      </c>
      <c r="C146" s="5">
        <v>32282</v>
      </c>
      <c r="D146" s="27">
        <v>49300</v>
      </c>
      <c r="E146" s="5">
        <v>28259</v>
      </c>
      <c r="F146" s="27">
        <v>55000</v>
      </c>
      <c r="G146" s="27">
        <v>55000</v>
      </c>
      <c r="H146" s="27"/>
    </row>
    <row r="147" spans="1:8" x14ac:dyDescent="0.2">
      <c r="A147" s="61"/>
      <c r="B147" s="62" t="s">
        <v>663</v>
      </c>
      <c r="C147" s="63">
        <f t="shared" ref="C147:F147" si="79">SUM(C146:C146)</f>
        <v>32282</v>
      </c>
      <c r="D147" s="63">
        <f t="shared" si="79"/>
        <v>49300</v>
      </c>
      <c r="E147" s="63">
        <f t="shared" si="79"/>
        <v>28259</v>
      </c>
      <c r="F147" s="63">
        <f t="shared" si="79"/>
        <v>55000</v>
      </c>
      <c r="G147" s="63">
        <f t="shared" ref="G147" si="80">SUM(G146:G146)</f>
        <v>55000</v>
      </c>
      <c r="H147" s="63">
        <f t="shared" ref="H147" si="81">SUM(H146:H146)</f>
        <v>0</v>
      </c>
    </row>
    <row r="148" spans="1:8" s="64" customFormat="1" x14ac:dyDescent="0.2">
      <c r="A148" s="10"/>
      <c r="B148" s="4"/>
      <c r="C148" s="5"/>
      <c r="D148" s="27"/>
      <c r="E148" s="5"/>
      <c r="F148" s="27"/>
      <c r="G148" s="27"/>
      <c r="H148" s="27"/>
    </row>
    <row r="149" spans="1:8" x14ac:dyDescent="0.2">
      <c r="A149" s="10" t="s">
        <v>133</v>
      </c>
      <c r="B149" s="4" t="s">
        <v>855</v>
      </c>
      <c r="C149" s="5">
        <v>30000</v>
      </c>
      <c r="D149" s="27">
        <v>30000</v>
      </c>
      <c r="E149" s="5">
        <v>30000</v>
      </c>
      <c r="F149" s="27">
        <v>30000</v>
      </c>
      <c r="G149" s="27">
        <v>30000</v>
      </c>
      <c r="H149" s="27"/>
    </row>
    <row r="150" spans="1:8" x14ac:dyDescent="0.2">
      <c r="A150" s="61"/>
      <c r="B150" s="62" t="s">
        <v>663</v>
      </c>
      <c r="C150" s="63">
        <f t="shared" ref="C150:E150" si="82">SUM(C149)</f>
        <v>30000</v>
      </c>
      <c r="D150" s="63">
        <f>SUM(D149)</f>
        <v>30000</v>
      </c>
      <c r="E150" s="63">
        <f t="shared" si="82"/>
        <v>30000</v>
      </c>
      <c r="F150" s="63">
        <f>SUM(F149)</f>
        <v>30000</v>
      </c>
      <c r="G150" s="63">
        <f>SUM(G149)</f>
        <v>30000</v>
      </c>
      <c r="H150" s="63">
        <f>SUM(H149)</f>
        <v>0</v>
      </c>
    </row>
    <row r="151" spans="1:8" s="64" customFormat="1" x14ac:dyDescent="0.2">
      <c r="A151" s="10"/>
      <c r="B151" s="4"/>
      <c r="C151" s="5"/>
      <c r="D151" s="27"/>
      <c r="E151" s="5"/>
      <c r="F151" s="27"/>
      <c r="G151" s="27"/>
      <c r="H151" s="27"/>
    </row>
    <row r="152" spans="1:8" s="8" customFormat="1" x14ac:dyDescent="0.2">
      <c r="A152" s="10" t="s">
        <v>134</v>
      </c>
      <c r="B152" s="4" t="s">
        <v>794</v>
      </c>
      <c r="C152" s="5">
        <v>0</v>
      </c>
      <c r="D152" s="27">
        <v>800</v>
      </c>
      <c r="E152" s="5">
        <v>0</v>
      </c>
      <c r="F152" s="27">
        <v>800</v>
      </c>
      <c r="G152" s="27">
        <v>800</v>
      </c>
      <c r="H152" s="27"/>
    </row>
    <row r="153" spans="1:8" x14ac:dyDescent="0.2">
      <c r="A153" s="61"/>
      <c r="B153" s="62" t="s">
        <v>663</v>
      </c>
      <c r="C153" s="63">
        <f t="shared" ref="C153:E153" si="83">SUM(C152)</f>
        <v>0</v>
      </c>
      <c r="D153" s="63">
        <f>SUM(D152)</f>
        <v>800</v>
      </c>
      <c r="E153" s="63">
        <f t="shared" si="83"/>
        <v>0</v>
      </c>
      <c r="F153" s="63">
        <f>SUM(F152)</f>
        <v>800</v>
      </c>
      <c r="G153" s="63">
        <f>SUM(G152)</f>
        <v>800</v>
      </c>
      <c r="H153" s="63">
        <f>SUM(H152)</f>
        <v>0</v>
      </c>
    </row>
    <row r="154" spans="1:8" s="64" customFormat="1" x14ac:dyDescent="0.2">
      <c r="A154" s="11"/>
      <c r="B154" s="6"/>
      <c r="C154" s="7"/>
      <c r="D154" s="7"/>
      <c r="E154" s="7"/>
      <c r="F154" s="7"/>
      <c r="G154" s="7"/>
      <c r="H154" s="7"/>
    </row>
    <row r="155" spans="1:8" x14ac:dyDescent="0.2">
      <c r="A155" s="10" t="s">
        <v>135</v>
      </c>
      <c r="B155" s="4" t="s">
        <v>795</v>
      </c>
      <c r="C155" s="5">
        <v>450</v>
      </c>
      <c r="D155" s="27">
        <v>2000</v>
      </c>
      <c r="E155" s="5">
        <v>0</v>
      </c>
      <c r="F155" s="27">
        <v>4000</v>
      </c>
      <c r="G155" s="27">
        <v>2000</v>
      </c>
      <c r="H155" s="27"/>
    </row>
    <row r="156" spans="1:8" x14ac:dyDescent="0.2">
      <c r="A156" s="61"/>
      <c r="B156" s="62" t="s">
        <v>663</v>
      </c>
      <c r="C156" s="63">
        <f t="shared" ref="C156:E156" si="84">SUM(C155)</f>
        <v>450</v>
      </c>
      <c r="D156" s="63">
        <f>SUM(D155)</f>
        <v>2000</v>
      </c>
      <c r="E156" s="63">
        <f t="shared" si="84"/>
        <v>0</v>
      </c>
      <c r="F156" s="63">
        <f>SUM(F155)</f>
        <v>4000</v>
      </c>
      <c r="G156" s="63">
        <f>SUM(G155)</f>
        <v>2000</v>
      </c>
      <c r="H156" s="63">
        <f>SUM(H155)</f>
        <v>0</v>
      </c>
    </row>
    <row r="157" spans="1:8" x14ac:dyDescent="0.2">
      <c r="A157" s="79"/>
      <c r="B157" s="80"/>
      <c r="C157" s="81"/>
      <c r="D157" s="81"/>
      <c r="E157" s="81"/>
      <c r="F157" s="81"/>
      <c r="G157" s="81"/>
      <c r="H157" s="81"/>
    </row>
    <row r="158" spans="1:8" x14ac:dyDescent="0.2">
      <c r="A158" s="10" t="s">
        <v>136</v>
      </c>
      <c r="B158" s="4" t="s">
        <v>898</v>
      </c>
      <c r="C158" s="5">
        <v>40308</v>
      </c>
      <c r="D158" s="27">
        <v>40900</v>
      </c>
      <c r="E158" s="5">
        <v>28473</v>
      </c>
      <c r="F158" s="27">
        <v>42181</v>
      </c>
      <c r="G158" s="27">
        <v>42181</v>
      </c>
      <c r="H158" s="27"/>
    </row>
    <row r="159" spans="1:8" s="64" customFormat="1" x14ac:dyDescent="0.2">
      <c r="A159" s="10" t="s">
        <v>137</v>
      </c>
      <c r="B159" s="4" t="s">
        <v>796</v>
      </c>
      <c r="C159" s="5">
        <v>0</v>
      </c>
      <c r="D159" s="27">
        <v>0</v>
      </c>
      <c r="E159" s="5">
        <v>0</v>
      </c>
      <c r="F159" s="27">
        <v>0</v>
      </c>
      <c r="G159" s="27">
        <v>0</v>
      </c>
      <c r="H159" s="27"/>
    </row>
    <row r="160" spans="1:8" x14ac:dyDescent="0.2">
      <c r="A160" s="61"/>
      <c r="B160" s="62" t="s">
        <v>663</v>
      </c>
      <c r="C160" s="63">
        <f t="shared" ref="C160:F160" si="85">SUM(C158:C159)</f>
        <v>40308</v>
      </c>
      <c r="D160" s="63">
        <f t="shared" si="85"/>
        <v>40900</v>
      </c>
      <c r="E160" s="63">
        <f t="shared" si="85"/>
        <v>28473</v>
      </c>
      <c r="F160" s="63">
        <f t="shared" si="85"/>
        <v>42181</v>
      </c>
      <c r="G160" s="63">
        <f t="shared" ref="G160" si="86">SUM(G158:G159)</f>
        <v>42181</v>
      </c>
      <c r="H160" s="63">
        <f t="shared" ref="H160" si="87">SUM(H158:H159)</f>
        <v>0</v>
      </c>
    </row>
    <row r="161" spans="1:9" x14ac:dyDescent="0.2">
      <c r="A161" s="79"/>
      <c r="B161" s="80"/>
      <c r="C161" s="81"/>
      <c r="D161" s="81"/>
      <c r="E161" s="81"/>
      <c r="F161" s="81"/>
      <c r="G161" s="81"/>
      <c r="H161" s="81"/>
      <c r="I161" s="113"/>
    </row>
    <row r="162" spans="1:9" x14ac:dyDescent="0.2">
      <c r="A162" s="10" t="s">
        <v>138</v>
      </c>
      <c r="B162" s="4" t="s">
        <v>814</v>
      </c>
      <c r="C162" s="5">
        <v>0</v>
      </c>
      <c r="D162" s="27">
        <v>8500</v>
      </c>
      <c r="E162" s="5">
        <v>5040</v>
      </c>
      <c r="F162" s="27">
        <v>8500</v>
      </c>
      <c r="G162" s="27">
        <v>8500</v>
      </c>
      <c r="H162" s="27"/>
    </row>
    <row r="163" spans="1:9" x14ac:dyDescent="0.2">
      <c r="A163" s="61"/>
      <c r="B163" s="62" t="s">
        <v>663</v>
      </c>
      <c r="C163" s="63">
        <f t="shared" ref="C163:F163" si="88">SUM(C162:C162)</f>
        <v>0</v>
      </c>
      <c r="D163" s="63">
        <f t="shared" si="88"/>
        <v>8500</v>
      </c>
      <c r="E163" s="63">
        <f t="shared" si="88"/>
        <v>5040</v>
      </c>
      <c r="F163" s="63">
        <f t="shared" si="88"/>
        <v>8500</v>
      </c>
      <c r="G163" s="63">
        <f t="shared" ref="G163" si="89">SUM(G162:G162)</f>
        <v>8500</v>
      </c>
      <c r="H163" s="63">
        <f t="shared" ref="H163" si="90">SUM(H162:H162)</f>
        <v>0</v>
      </c>
    </row>
    <row r="164" spans="1:9" x14ac:dyDescent="0.2">
      <c r="A164" s="79"/>
      <c r="B164" s="80"/>
      <c r="C164" s="81"/>
      <c r="D164" s="81"/>
      <c r="E164" s="81"/>
      <c r="F164" s="81"/>
      <c r="G164" s="81"/>
      <c r="H164" s="81"/>
    </row>
    <row r="165" spans="1:9" s="64" customFormat="1" x14ac:dyDescent="0.2">
      <c r="A165" s="10" t="s">
        <v>139</v>
      </c>
      <c r="B165" s="4" t="s">
        <v>140</v>
      </c>
      <c r="C165" s="5">
        <v>0</v>
      </c>
      <c r="D165" s="27">
        <v>11000</v>
      </c>
      <c r="E165" s="5">
        <v>2735</v>
      </c>
      <c r="F165" s="27">
        <v>1000</v>
      </c>
      <c r="G165" s="27">
        <v>1000</v>
      </c>
      <c r="H165" s="27"/>
    </row>
    <row r="166" spans="1:9" x14ac:dyDescent="0.2">
      <c r="A166" s="10" t="s">
        <v>867</v>
      </c>
      <c r="B166" s="4" t="s">
        <v>868</v>
      </c>
      <c r="C166" s="5">
        <v>0</v>
      </c>
      <c r="D166" s="27">
        <v>0</v>
      </c>
      <c r="E166" s="5">
        <v>0</v>
      </c>
      <c r="F166" s="27">
        <v>0</v>
      </c>
      <c r="G166" s="27">
        <v>0</v>
      </c>
      <c r="H166" s="27"/>
    </row>
    <row r="167" spans="1:9" x14ac:dyDescent="0.2">
      <c r="A167" s="61"/>
      <c r="B167" s="62" t="s">
        <v>663</v>
      </c>
      <c r="C167" s="63">
        <f t="shared" ref="C167:F167" si="91">SUM(C165:C166)</f>
        <v>0</v>
      </c>
      <c r="D167" s="63">
        <f t="shared" si="91"/>
        <v>11000</v>
      </c>
      <c r="E167" s="63">
        <f t="shared" si="91"/>
        <v>2735</v>
      </c>
      <c r="F167" s="63">
        <f t="shared" si="91"/>
        <v>1000</v>
      </c>
      <c r="G167" s="63">
        <f t="shared" ref="G167" si="92">SUM(G165:G166)</f>
        <v>1000</v>
      </c>
      <c r="H167" s="63">
        <f t="shared" ref="H167" si="93">SUM(H165:H166)</f>
        <v>0</v>
      </c>
    </row>
    <row r="168" spans="1:9" x14ac:dyDescent="0.2">
      <c r="A168" s="10"/>
      <c r="B168" s="4"/>
      <c r="C168" s="5"/>
      <c r="D168" s="27"/>
      <c r="E168" s="5"/>
      <c r="G168" s="27"/>
      <c r="H168" s="27"/>
    </row>
    <row r="169" spans="1:9" x14ac:dyDescent="0.2">
      <c r="A169" s="10" t="s">
        <v>141</v>
      </c>
      <c r="B169" s="4" t="s">
        <v>978</v>
      </c>
      <c r="C169" s="5">
        <v>138696</v>
      </c>
      <c r="D169" s="27">
        <v>164261</v>
      </c>
      <c r="E169" s="5">
        <v>172551</v>
      </c>
      <c r="F169" s="27">
        <v>191114</v>
      </c>
      <c r="G169" s="27">
        <v>184114</v>
      </c>
      <c r="H169" s="27"/>
    </row>
    <row r="170" spans="1:9" x14ac:dyDescent="0.2">
      <c r="A170" s="10" t="s">
        <v>142</v>
      </c>
      <c r="B170" s="4" t="s">
        <v>979</v>
      </c>
      <c r="C170" s="5">
        <v>1754</v>
      </c>
      <c r="D170" s="27">
        <v>2800</v>
      </c>
      <c r="E170" s="5">
        <v>2850</v>
      </c>
      <c r="F170" s="27">
        <v>3600</v>
      </c>
      <c r="G170" s="27">
        <v>2800</v>
      </c>
      <c r="H170" s="27"/>
    </row>
    <row r="171" spans="1:9" x14ac:dyDescent="0.2">
      <c r="A171" s="10" t="s">
        <v>143</v>
      </c>
      <c r="B171" s="4" t="s">
        <v>771</v>
      </c>
      <c r="C171" s="5">
        <v>0</v>
      </c>
      <c r="D171" s="5">
        <v>0</v>
      </c>
      <c r="E171" s="27">
        <v>0</v>
      </c>
      <c r="F171" s="5">
        <v>0</v>
      </c>
      <c r="G171" s="5">
        <v>0</v>
      </c>
      <c r="H171" s="5"/>
    </row>
    <row r="172" spans="1:9" x14ac:dyDescent="0.2">
      <c r="A172" s="10" t="s">
        <v>144</v>
      </c>
      <c r="B172" s="4" t="s">
        <v>980</v>
      </c>
      <c r="C172" s="5">
        <v>0</v>
      </c>
      <c r="D172" s="5">
        <v>0</v>
      </c>
      <c r="E172" s="27">
        <v>0</v>
      </c>
      <c r="F172" s="5">
        <v>0</v>
      </c>
      <c r="G172" s="5">
        <v>0</v>
      </c>
      <c r="H172" s="5"/>
    </row>
    <row r="173" spans="1:9" x14ac:dyDescent="0.2">
      <c r="A173" s="10" t="s">
        <v>146</v>
      </c>
      <c r="B173" s="4" t="s">
        <v>147</v>
      </c>
      <c r="C173" s="5">
        <v>0</v>
      </c>
      <c r="D173" s="5">
        <v>0</v>
      </c>
      <c r="E173" s="27">
        <v>0</v>
      </c>
      <c r="F173" s="5">
        <v>0</v>
      </c>
      <c r="G173" s="5">
        <v>0</v>
      </c>
      <c r="H173" s="5"/>
    </row>
    <row r="174" spans="1:9" x14ac:dyDescent="0.2">
      <c r="A174" s="10" t="s">
        <v>148</v>
      </c>
      <c r="B174" s="4" t="s">
        <v>149</v>
      </c>
      <c r="C174" s="5">
        <v>0</v>
      </c>
      <c r="D174" s="5">
        <v>0</v>
      </c>
      <c r="E174" s="27">
        <v>0</v>
      </c>
      <c r="F174" s="5">
        <v>0</v>
      </c>
      <c r="G174" s="5">
        <v>0</v>
      </c>
      <c r="H174" s="5"/>
    </row>
    <row r="175" spans="1:9" x14ac:dyDescent="0.2">
      <c r="A175" s="10" t="s">
        <v>151</v>
      </c>
      <c r="B175" s="4" t="s">
        <v>764</v>
      </c>
      <c r="C175" s="5">
        <v>42551</v>
      </c>
      <c r="D175" s="27">
        <v>51526</v>
      </c>
      <c r="E175" s="5">
        <v>38951</v>
      </c>
      <c r="F175" s="27">
        <v>54995</v>
      </c>
      <c r="G175" s="27">
        <v>50537</v>
      </c>
      <c r="H175" s="27"/>
    </row>
    <row r="176" spans="1:9" x14ac:dyDescent="0.2">
      <c r="A176" s="10" t="s">
        <v>152</v>
      </c>
      <c r="B176" s="4" t="s">
        <v>797</v>
      </c>
      <c r="C176" s="5">
        <v>2077</v>
      </c>
      <c r="D176" s="27">
        <v>4250</v>
      </c>
      <c r="E176" s="5">
        <v>3421</v>
      </c>
      <c r="F176" s="27">
        <v>8100</v>
      </c>
      <c r="G176" s="27">
        <v>4250</v>
      </c>
      <c r="H176" s="27"/>
    </row>
    <row r="177" spans="1:8" x14ac:dyDescent="0.2">
      <c r="A177" s="10" t="s">
        <v>153</v>
      </c>
      <c r="B177" s="4" t="s">
        <v>145</v>
      </c>
      <c r="C177" s="5">
        <v>9911</v>
      </c>
      <c r="D177" s="27">
        <v>10315</v>
      </c>
      <c r="E177" s="5">
        <v>6861</v>
      </c>
      <c r="F177" s="27">
        <v>13710</v>
      </c>
      <c r="G177" s="27">
        <v>13710</v>
      </c>
      <c r="H177" s="27"/>
    </row>
    <row r="178" spans="1:8" s="64" customFormat="1" x14ac:dyDescent="0.2">
      <c r="A178" s="10" t="s">
        <v>154</v>
      </c>
      <c r="B178" s="4" t="s">
        <v>155</v>
      </c>
      <c r="C178" s="5">
        <v>10432</v>
      </c>
      <c r="D178" s="27">
        <v>5950</v>
      </c>
      <c r="E178" s="5">
        <v>8704</v>
      </c>
      <c r="F178" s="27">
        <v>9510</v>
      </c>
      <c r="G178" s="27">
        <v>5950</v>
      </c>
      <c r="H178" s="27"/>
    </row>
    <row r="179" spans="1:8" x14ac:dyDescent="0.2">
      <c r="A179" s="10" t="s">
        <v>156</v>
      </c>
      <c r="B179" s="4" t="s">
        <v>157</v>
      </c>
      <c r="C179" s="5">
        <v>3230</v>
      </c>
      <c r="D179" s="27">
        <v>5850</v>
      </c>
      <c r="E179" s="5">
        <v>3771</v>
      </c>
      <c r="F179" s="27">
        <v>6840</v>
      </c>
      <c r="G179" s="27">
        <v>6840</v>
      </c>
      <c r="H179" s="27"/>
    </row>
    <row r="180" spans="1:8" x14ac:dyDescent="0.2">
      <c r="A180" s="61"/>
      <c r="B180" s="62" t="s">
        <v>663</v>
      </c>
      <c r="C180" s="63">
        <f t="shared" ref="C180:G180" si="94">SUM(C169:C179)</f>
        <v>208651</v>
      </c>
      <c r="D180" s="63">
        <f t="shared" si="94"/>
        <v>244952</v>
      </c>
      <c r="E180" s="63">
        <f t="shared" si="94"/>
        <v>237109</v>
      </c>
      <c r="F180" s="63">
        <f t="shared" si="94"/>
        <v>287869</v>
      </c>
      <c r="G180" s="63">
        <f t="shared" si="94"/>
        <v>268201</v>
      </c>
      <c r="H180" s="63">
        <f t="shared" ref="H180" si="95">SUM(H169:H179)</f>
        <v>0</v>
      </c>
    </row>
    <row r="181" spans="1:8" x14ac:dyDescent="0.2">
      <c r="A181" s="10"/>
      <c r="B181" s="4"/>
      <c r="C181" s="5"/>
      <c r="D181" s="27"/>
      <c r="E181" s="5"/>
      <c r="G181" s="27"/>
      <c r="H181" s="27"/>
    </row>
    <row r="182" spans="1:8" s="64" customFormat="1" x14ac:dyDescent="0.2">
      <c r="A182" s="10" t="s">
        <v>158</v>
      </c>
      <c r="B182" s="4" t="s">
        <v>798</v>
      </c>
      <c r="C182" s="5">
        <v>0</v>
      </c>
      <c r="D182" s="5">
        <v>680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10" t="s">
        <v>159</v>
      </c>
      <c r="B183" s="4" t="s">
        <v>932</v>
      </c>
      <c r="C183" s="5">
        <v>2561</v>
      </c>
      <c r="D183" s="5">
        <v>50000</v>
      </c>
      <c r="E183" s="5">
        <v>4632</v>
      </c>
      <c r="F183" s="5">
        <v>50000</v>
      </c>
      <c r="G183" s="5">
        <v>50000</v>
      </c>
      <c r="H183" s="5"/>
    </row>
    <row r="184" spans="1:8" x14ac:dyDescent="0.2">
      <c r="A184" s="61"/>
      <c r="B184" s="62" t="s">
        <v>663</v>
      </c>
      <c r="C184" s="63">
        <f t="shared" ref="C184:E184" si="96">SUM(C182:C183)</f>
        <v>2561</v>
      </c>
      <c r="D184" s="63">
        <f>SUM(D182:D183)</f>
        <v>50680</v>
      </c>
      <c r="E184" s="63">
        <f t="shared" si="96"/>
        <v>4632</v>
      </c>
      <c r="F184" s="63">
        <f>SUM(F182:F183)</f>
        <v>50000</v>
      </c>
      <c r="G184" s="63">
        <f>SUM(G182:G183)</f>
        <v>50000</v>
      </c>
      <c r="H184" s="63">
        <f>SUM(H182:H183)</f>
        <v>0</v>
      </c>
    </row>
    <row r="185" spans="1:8" s="8" customFormat="1" x14ac:dyDescent="0.2">
      <c r="A185" s="99"/>
      <c r="B185" s="100"/>
      <c r="C185" s="96"/>
      <c r="D185" s="96"/>
      <c r="E185" s="96"/>
      <c r="F185" s="96"/>
      <c r="G185" s="96"/>
      <c r="H185" s="96"/>
    </row>
    <row r="186" spans="1:8" x14ac:dyDescent="0.2">
      <c r="A186" s="84" t="s">
        <v>765</v>
      </c>
      <c r="B186" s="85" t="s">
        <v>766</v>
      </c>
      <c r="C186" s="86">
        <v>0</v>
      </c>
      <c r="D186" s="86">
        <v>80</v>
      </c>
      <c r="E186" s="86">
        <v>0</v>
      </c>
      <c r="F186" s="86">
        <v>80</v>
      </c>
      <c r="G186" s="86"/>
      <c r="H186" s="86"/>
    </row>
    <row r="187" spans="1:8" x14ac:dyDescent="0.2">
      <c r="A187" s="61"/>
      <c r="B187" s="62" t="s">
        <v>663</v>
      </c>
      <c r="C187" s="63">
        <f t="shared" ref="C187:E187" si="97">SUM(C186)</f>
        <v>0</v>
      </c>
      <c r="D187" s="63">
        <f>SUM(D186)</f>
        <v>80</v>
      </c>
      <c r="E187" s="63">
        <f t="shared" si="97"/>
        <v>0</v>
      </c>
      <c r="F187" s="63">
        <f>SUM(F186)</f>
        <v>80</v>
      </c>
      <c r="G187" s="63">
        <f>SUM(G186)</f>
        <v>0</v>
      </c>
      <c r="H187" s="63">
        <f>SUM(H186)</f>
        <v>0</v>
      </c>
    </row>
    <row r="188" spans="1:8" x14ac:dyDescent="0.2">
      <c r="A188" s="10"/>
      <c r="B188" s="4"/>
      <c r="C188" s="5"/>
      <c r="D188" s="27"/>
      <c r="E188" s="5"/>
      <c r="G188" s="27"/>
      <c r="H188" s="27"/>
    </row>
    <row r="189" spans="1:8" x14ac:dyDescent="0.2">
      <c r="A189" s="10" t="s">
        <v>160</v>
      </c>
      <c r="B189" s="4" t="s">
        <v>161</v>
      </c>
      <c r="C189" s="5">
        <v>192897</v>
      </c>
      <c r="D189" s="27">
        <v>197351</v>
      </c>
      <c r="E189" s="5">
        <v>132546</v>
      </c>
      <c r="F189" s="27">
        <v>212521</v>
      </c>
      <c r="G189" s="27">
        <v>212521</v>
      </c>
      <c r="H189" s="27"/>
    </row>
    <row r="190" spans="1:8" x14ac:dyDescent="0.2">
      <c r="A190" s="10" t="s">
        <v>162</v>
      </c>
      <c r="B190" s="4" t="s">
        <v>163</v>
      </c>
      <c r="C190" s="5">
        <v>0</v>
      </c>
      <c r="D190" s="27">
        <v>0</v>
      </c>
      <c r="E190" s="5">
        <v>2038</v>
      </c>
      <c r="F190" s="27">
        <v>0</v>
      </c>
      <c r="G190" s="27">
        <v>0</v>
      </c>
      <c r="H190" s="27"/>
    </row>
    <row r="191" spans="1:8" x14ac:dyDescent="0.2">
      <c r="A191" s="10" t="s">
        <v>164</v>
      </c>
      <c r="B191" s="4" t="s">
        <v>799</v>
      </c>
      <c r="C191" s="5">
        <v>31768</v>
      </c>
      <c r="D191" s="27">
        <v>31665</v>
      </c>
      <c r="E191" s="5">
        <v>36319</v>
      </c>
      <c r="F191" s="27">
        <v>34367</v>
      </c>
      <c r="G191" s="27">
        <v>29367</v>
      </c>
      <c r="H191" s="27"/>
    </row>
    <row r="192" spans="1:8" x14ac:dyDescent="0.2">
      <c r="A192" s="61"/>
      <c r="B192" s="62" t="s">
        <v>663</v>
      </c>
      <c r="C192" s="63">
        <f t="shared" ref="C192:G192" si="98">SUM(C189:C191)</f>
        <v>224665</v>
      </c>
      <c r="D192" s="63">
        <f t="shared" si="98"/>
        <v>229016</v>
      </c>
      <c r="E192" s="63">
        <f t="shared" si="98"/>
        <v>170903</v>
      </c>
      <c r="F192" s="63">
        <f t="shared" si="98"/>
        <v>246888</v>
      </c>
      <c r="G192" s="63">
        <f t="shared" si="98"/>
        <v>241888</v>
      </c>
      <c r="H192" s="63">
        <f t="shared" ref="H192" si="99">SUM(H189:H191)</f>
        <v>0</v>
      </c>
    </row>
    <row r="193" spans="1:8" x14ac:dyDescent="0.2">
      <c r="A193" s="10"/>
      <c r="B193" s="4"/>
      <c r="C193" s="5"/>
      <c r="D193" s="27"/>
      <c r="E193" s="5"/>
      <c r="G193" s="27"/>
      <c r="H193" s="27"/>
    </row>
    <row r="194" spans="1:8" s="64" customFormat="1" x14ac:dyDescent="0.2">
      <c r="A194" s="10" t="s">
        <v>165</v>
      </c>
      <c r="B194" s="4" t="s">
        <v>166</v>
      </c>
      <c r="C194" s="5">
        <v>1165</v>
      </c>
      <c r="D194" s="5">
        <v>1250</v>
      </c>
      <c r="E194" s="5">
        <v>545</v>
      </c>
      <c r="F194" s="5">
        <v>1250</v>
      </c>
      <c r="G194" s="5">
        <v>1250</v>
      </c>
      <c r="H194" s="5"/>
    </row>
    <row r="195" spans="1:8" x14ac:dyDescent="0.2">
      <c r="A195" s="61"/>
      <c r="B195" s="62" t="s">
        <v>663</v>
      </c>
      <c r="C195" s="63">
        <f t="shared" ref="C195:F195" si="100">SUM(C194:C194)</f>
        <v>1165</v>
      </c>
      <c r="D195" s="63">
        <f t="shared" si="100"/>
        <v>1250</v>
      </c>
      <c r="E195" s="63">
        <f t="shared" si="100"/>
        <v>545</v>
      </c>
      <c r="F195" s="63">
        <f t="shared" si="100"/>
        <v>1250</v>
      </c>
      <c r="G195" s="63">
        <f t="shared" ref="G195" si="101">SUM(G194:G194)</f>
        <v>1250</v>
      </c>
      <c r="H195" s="63">
        <f t="shared" ref="H195" si="102">SUM(H194:H194)</f>
        <v>0</v>
      </c>
    </row>
    <row r="196" spans="1:8" x14ac:dyDescent="0.2">
      <c r="A196" s="79"/>
      <c r="B196" s="80"/>
      <c r="C196" s="81"/>
      <c r="D196" s="81"/>
      <c r="E196" s="81"/>
      <c r="F196" s="81"/>
      <c r="G196" s="81"/>
      <c r="H196" s="81"/>
    </row>
    <row r="197" spans="1:8" x14ac:dyDescent="0.2">
      <c r="A197" s="10" t="s">
        <v>1020</v>
      </c>
      <c r="B197" s="4" t="s">
        <v>1021</v>
      </c>
      <c r="C197" s="122">
        <v>0</v>
      </c>
      <c r="D197" s="122">
        <v>775</v>
      </c>
      <c r="E197" s="122">
        <v>528</v>
      </c>
      <c r="F197" s="122">
        <v>792</v>
      </c>
      <c r="G197" s="122">
        <v>792</v>
      </c>
      <c r="H197" s="122"/>
    </row>
    <row r="198" spans="1:8" s="64" customFormat="1" x14ac:dyDescent="0.2">
      <c r="A198" s="10" t="s">
        <v>167</v>
      </c>
      <c r="B198" s="4" t="s">
        <v>800</v>
      </c>
      <c r="C198" s="5">
        <v>17654</v>
      </c>
      <c r="D198" s="5">
        <v>0</v>
      </c>
      <c r="E198" s="5">
        <v>11962</v>
      </c>
      <c r="F198" s="5">
        <v>0</v>
      </c>
      <c r="G198" s="5">
        <v>0</v>
      </c>
      <c r="H198" s="5"/>
    </row>
    <row r="199" spans="1:8" s="64" customFormat="1" x14ac:dyDescent="0.2">
      <c r="A199" s="10" t="s">
        <v>168</v>
      </c>
      <c r="B199" s="4" t="s">
        <v>933</v>
      </c>
      <c r="C199" s="5">
        <v>2372</v>
      </c>
      <c r="D199" s="5">
        <v>0</v>
      </c>
      <c r="E199" s="5">
        <v>600</v>
      </c>
      <c r="F199" s="5">
        <v>0</v>
      </c>
      <c r="G199" s="5">
        <v>0</v>
      </c>
      <c r="H199" s="5"/>
    </row>
    <row r="200" spans="1:8" x14ac:dyDescent="0.2">
      <c r="A200" s="10" t="s">
        <v>1024</v>
      </c>
      <c r="B200" s="4" t="s">
        <v>1025</v>
      </c>
      <c r="C200" s="5">
        <v>0</v>
      </c>
      <c r="D200" s="5">
        <v>0</v>
      </c>
      <c r="E200" s="5">
        <v>2540</v>
      </c>
      <c r="F200" s="5">
        <v>0</v>
      </c>
      <c r="G200" s="5">
        <v>0</v>
      </c>
      <c r="H200" s="5"/>
    </row>
    <row r="201" spans="1:8" x14ac:dyDescent="0.2">
      <c r="A201" s="61"/>
      <c r="B201" s="62" t="s">
        <v>663</v>
      </c>
      <c r="C201" s="63">
        <f>SUM(C197:C200)</f>
        <v>20026</v>
      </c>
      <c r="D201" s="63">
        <f t="shared" ref="D201:H201" si="103">SUM(D197:D200)</f>
        <v>775</v>
      </c>
      <c r="E201" s="63">
        <f t="shared" si="103"/>
        <v>15630</v>
      </c>
      <c r="F201" s="63">
        <f t="shared" si="103"/>
        <v>792</v>
      </c>
      <c r="G201" s="63">
        <f t="shared" ref="G201" si="104">SUM(G197:G200)</f>
        <v>792</v>
      </c>
      <c r="H201" s="63">
        <f t="shared" si="103"/>
        <v>0</v>
      </c>
    </row>
    <row r="202" spans="1:8" x14ac:dyDescent="0.2">
      <c r="A202" s="10"/>
      <c r="B202" s="4"/>
      <c r="C202" s="5"/>
      <c r="D202" s="5"/>
      <c r="E202" s="5"/>
      <c r="F202" s="5"/>
      <c r="G202" s="5"/>
      <c r="H202" s="5"/>
    </row>
    <row r="203" spans="1:8" s="64" customFormat="1" x14ac:dyDescent="0.2">
      <c r="A203" s="10" t="s">
        <v>169</v>
      </c>
      <c r="B203" s="4" t="s">
        <v>801</v>
      </c>
      <c r="C203" s="5">
        <v>38012</v>
      </c>
      <c r="D203" s="5">
        <v>48000</v>
      </c>
      <c r="E203" s="5">
        <v>19524</v>
      </c>
      <c r="F203" s="5">
        <v>38000</v>
      </c>
      <c r="G203" s="5">
        <v>38000</v>
      </c>
      <c r="H203" s="5"/>
    </row>
    <row r="204" spans="1:8" x14ac:dyDescent="0.2">
      <c r="A204" s="61"/>
      <c r="B204" s="62" t="s">
        <v>663</v>
      </c>
      <c r="C204" s="63">
        <f t="shared" ref="C204:G204" si="105">SUM(C203:C203)</f>
        <v>38012</v>
      </c>
      <c r="D204" s="63">
        <f t="shared" si="105"/>
        <v>48000</v>
      </c>
      <c r="E204" s="63">
        <f t="shared" si="105"/>
        <v>19524</v>
      </c>
      <c r="F204" s="63">
        <f t="shared" si="105"/>
        <v>38000</v>
      </c>
      <c r="G204" s="63">
        <f t="shared" si="105"/>
        <v>38000</v>
      </c>
      <c r="H204" s="63">
        <f t="shared" ref="H204" si="106">SUM(H203:H203)</f>
        <v>0</v>
      </c>
    </row>
    <row r="205" spans="1:8" x14ac:dyDescent="0.2">
      <c r="A205" s="10"/>
      <c r="B205" s="4"/>
      <c r="C205" s="5"/>
      <c r="D205" s="27"/>
      <c r="E205" s="5"/>
      <c r="G205" s="27"/>
      <c r="H205" s="27"/>
    </row>
    <row r="206" spans="1:8" x14ac:dyDescent="0.2">
      <c r="A206" s="10" t="s">
        <v>170</v>
      </c>
      <c r="B206" s="4" t="s">
        <v>171</v>
      </c>
      <c r="C206" s="5">
        <v>175058</v>
      </c>
      <c r="D206" s="27">
        <v>176917</v>
      </c>
      <c r="E206" s="5">
        <v>110818</v>
      </c>
      <c r="F206" s="27">
        <v>179213</v>
      </c>
      <c r="G206" s="27">
        <v>158309</v>
      </c>
      <c r="H206" s="27"/>
    </row>
    <row r="207" spans="1:8" x14ac:dyDescent="0.2">
      <c r="A207" s="10" t="s">
        <v>172</v>
      </c>
      <c r="B207" s="4" t="s">
        <v>173</v>
      </c>
      <c r="C207" s="5">
        <v>0</v>
      </c>
      <c r="D207" s="27">
        <v>0</v>
      </c>
      <c r="E207" s="5">
        <v>0</v>
      </c>
      <c r="F207" s="27">
        <v>0</v>
      </c>
      <c r="G207" s="27">
        <v>0</v>
      </c>
      <c r="H207" s="27"/>
    </row>
    <row r="208" spans="1:8" x14ac:dyDescent="0.2">
      <c r="A208" s="10" t="s">
        <v>174</v>
      </c>
      <c r="B208" s="4" t="s">
        <v>175</v>
      </c>
      <c r="C208" s="5">
        <v>40251</v>
      </c>
      <c r="D208" s="27">
        <v>34235</v>
      </c>
      <c r="E208" s="5">
        <v>16002</v>
      </c>
      <c r="F208" s="27">
        <v>34515</v>
      </c>
      <c r="G208" s="27">
        <v>34515</v>
      </c>
      <c r="H208" s="27"/>
    </row>
    <row r="209" spans="1:8" x14ac:dyDescent="0.2">
      <c r="A209" s="10" t="s">
        <v>176</v>
      </c>
      <c r="B209" s="4" t="s">
        <v>177</v>
      </c>
      <c r="C209" s="5">
        <v>4551</v>
      </c>
      <c r="D209" s="27">
        <v>3500</v>
      </c>
      <c r="E209" s="5">
        <v>3199</v>
      </c>
      <c r="F209" s="27">
        <v>3500</v>
      </c>
      <c r="G209" s="27">
        <v>3500</v>
      </c>
      <c r="H209" s="27"/>
    </row>
    <row r="210" spans="1:8" x14ac:dyDescent="0.2">
      <c r="A210" s="61"/>
      <c r="B210" s="62" t="s">
        <v>663</v>
      </c>
      <c r="C210" s="63">
        <f t="shared" ref="C210:G210" si="107">SUM(C206:C209)</f>
        <v>219860</v>
      </c>
      <c r="D210" s="63">
        <f t="shared" si="107"/>
        <v>214652</v>
      </c>
      <c r="E210" s="63">
        <f t="shared" si="107"/>
        <v>130019</v>
      </c>
      <c r="F210" s="63">
        <f t="shared" si="107"/>
        <v>217228</v>
      </c>
      <c r="G210" s="63">
        <f t="shared" si="107"/>
        <v>196324</v>
      </c>
      <c r="H210" s="63">
        <f t="shared" ref="H210" si="108">SUM(H206:H209)</f>
        <v>0</v>
      </c>
    </row>
    <row r="211" spans="1:8" s="64" customFormat="1" x14ac:dyDescent="0.2">
      <c r="A211" s="10"/>
      <c r="B211" s="4"/>
      <c r="C211" s="5"/>
      <c r="D211" s="27"/>
      <c r="E211" s="5"/>
      <c r="F211" s="27"/>
      <c r="G211" s="27"/>
      <c r="H211" s="27"/>
    </row>
    <row r="212" spans="1:8" x14ac:dyDescent="0.2">
      <c r="A212" s="10" t="s">
        <v>178</v>
      </c>
      <c r="B212" s="4" t="s">
        <v>179</v>
      </c>
      <c r="C212" s="5">
        <v>2275</v>
      </c>
      <c r="D212" s="27">
        <v>5000</v>
      </c>
      <c r="E212" s="5">
        <v>0</v>
      </c>
      <c r="F212" s="27">
        <v>5000</v>
      </c>
      <c r="G212" s="27">
        <v>5000</v>
      </c>
      <c r="H212" s="27"/>
    </row>
    <row r="213" spans="1:8" x14ac:dyDescent="0.2">
      <c r="A213" s="61"/>
      <c r="B213" s="62" t="s">
        <v>663</v>
      </c>
      <c r="C213" s="63">
        <f t="shared" ref="C213:E213" si="109">SUM(C212:C212)</f>
        <v>2275</v>
      </c>
      <c r="D213" s="63">
        <f>SUM(D212:D212)</f>
        <v>5000</v>
      </c>
      <c r="E213" s="63">
        <f t="shared" si="109"/>
        <v>0</v>
      </c>
      <c r="F213" s="63">
        <f>SUM(F212:F212)</f>
        <v>5000</v>
      </c>
      <c r="G213" s="63">
        <f>SUM(G212:G212)</f>
        <v>5000</v>
      </c>
      <c r="H213" s="63">
        <f>SUM(H212:H212)</f>
        <v>0</v>
      </c>
    </row>
    <row r="214" spans="1:8" x14ac:dyDescent="0.2">
      <c r="A214" s="10"/>
      <c r="B214" s="4"/>
      <c r="C214" s="5"/>
      <c r="D214" s="27"/>
      <c r="E214" s="5"/>
      <c r="G214" s="27"/>
      <c r="H214" s="27"/>
    </row>
    <row r="215" spans="1:8" x14ac:dyDescent="0.2">
      <c r="A215" s="10" t="s">
        <v>180</v>
      </c>
      <c r="B215" s="4" t="s">
        <v>181</v>
      </c>
      <c r="C215" s="5">
        <v>220220</v>
      </c>
      <c r="D215" s="27">
        <v>241197</v>
      </c>
      <c r="E215" s="5">
        <v>55321</v>
      </c>
      <c r="F215" s="27">
        <v>259798</v>
      </c>
      <c r="G215" s="27">
        <v>259798</v>
      </c>
      <c r="H215" s="27"/>
    </row>
    <row r="216" spans="1:8" x14ac:dyDescent="0.2">
      <c r="A216" s="10" t="s">
        <v>182</v>
      </c>
      <c r="B216" s="4" t="s">
        <v>183</v>
      </c>
      <c r="C216" s="5">
        <v>434310</v>
      </c>
      <c r="D216" s="27">
        <v>548190</v>
      </c>
      <c r="E216" s="5">
        <v>109989</v>
      </c>
      <c r="F216" s="27">
        <v>618755</v>
      </c>
      <c r="G216" s="27">
        <v>618755</v>
      </c>
      <c r="H216" s="27"/>
    </row>
    <row r="217" spans="1:8" x14ac:dyDescent="0.2">
      <c r="A217" s="10" t="s">
        <v>184</v>
      </c>
      <c r="B217" s="4" t="s">
        <v>185</v>
      </c>
      <c r="C217" s="5">
        <v>269077</v>
      </c>
      <c r="D217" s="27">
        <v>280000</v>
      </c>
      <c r="E217" s="5">
        <v>187593</v>
      </c>
      <c r="F217" s="27">
        <v>301408</v>
      </c>
      <c r="G217" s="27">
        <v>301408</v>
      </c>
      <c r="H217" s="27"/>
    </row>
    <row r="218" spans="1:8" x14ac:dyDescent="0.2">
      <c r="A218" s="10" t="s">
        <v>186</v>
      </c>
      <c r="B218" s="4" t="s">
        <v>187</v>
      </c>
      <c r="C218" s="5">
        <v>151062</v>
      </c>
      <c r="D218" s="27">
        <v>145616</v>
      </c>
      <c r="E218" s="5">
        <v>142723</v>
      </c>
      <c r="F218" s="27">
        <v>175712</v>
      </c>
      <c r="G218" s="27">
        <v>175712</v>
      </c>
      <c r="H218" s="27"/>
    </row>
    <row r="219" spans="1:8" x14ac:dyDescent="0.2">
      <c r="A219" s="10" t="s">
        <v>188</v>
      </c>
      <c r="B219" s="4" t="s">
        <v>189</v>
      </c>
      <c r="C219" s="5">
        <v>11565</v>
      </c>
      <c r="D219" s="27">
        <v>12750</v>
      </c>
      <c r="E219" s="5">
        <v>0</v>
      </c>
      <c r="F219" s="27">
        <v>12750</v>
      </c>
      <c r="G219" s="27">
        <v>12750</v>
      </c>
      <c r="H219" s="27"/>
    </row>
    <row r="220" spans="1:8" x14ac:dyDescent="0.2">
      <c r="A220" s="10" t="s">
        <v>190</v>
      </c>
      <c r="B220" s="4" t="s">
        <v>191</v>
      </c>
      <c r="C220" s="5">
        <v>4827</v>
      </c>
      <c r="D220" s="27">
        <v>5722</v>
      </c>
      <c r="E220" s="5">
        <v>2345</v>
      </c>
      <c r="F220" s="27">
        <v>5722</v>
      </c>
      <c r="G220" s="27">
        <v>5722</v>
      </c>
      <c r="H220" s="27"/>
    </row>
    <row r="221" spans="1:8" x14ac:dyDescent="0.2">
      <c r="A221" s="10" t="s">
        <v>192</v>
      </c>
      <c r="B221" s="4" t="s">
        <v>899</v>
      </c>
      <c r="C221" s="5">
        <v>1612490</v>
      </c>
      <c r="D221" s="27">
        <v>1837663</v>
      </c>
      <c r="E221" s="5">
        <v>1310611</v>
      </c>
      <c r="F221" s="27">
        <v>1895089</v>
      </c>
      <c r="G221" s="27">
        <v>1858917</v>
      </c>
      <c r="H221" s="27"/>
    </row>
    <row r="222" spans="1:8" x14ac:dyDescent="0.2">
      <c r="A222" s="10" t="s">
        <v>194</v>
      </c>
      <c r="B222" s="4" t="s">
        <v>195</v>
      </c>
      <c r="C222" s="5">
        <v>66446</v>
      </c>
      <c r="D222" s="27">
        <v>73514</v>
      </c>
      <c r="E222" s="5">
        <v>56095</v>
      </c>
      <c r="F222" s="27">
        <v>73351</v>
      </c>
      <c r="G222" s="27">
        <v>73351</v>
      </c>
      <c r="H222" s="27"/>
    </row>
    <row r="223" spans="1:8" s="64" customFormat="1" x14ac:dyDescent="0.2">
      <c r="A223" s="10" t="s">
        <v>196</v>
      </c>
      <c r="B223" s="4" t="s">
        <v>197</v>
      </c>
      <c r="C223" s="5">
        <v>11168</v>
      </c>
      <c r="D223" s="27">
        <v>11575</v>
      </c>
      <c r="E223" s="5">
        <v>9078</v>
      </c>
      <c r="F223" s="27">
        <v>11593</v>
      </c>
      <c r="G223" s="27">
        <v>11593</v>
      </c>
      <c r="H223" s="27"/>
    </row>
    <row r="224" spans="1:8" s="8" customFormat="1" x14ac:dyDescent="0.2">
      <c r="A224" s="10" t="s">
        <v>198</v>
      </c>
      <c r="B224" s="4" t="s">
        <v>199</v>
      </c>
      <c r="C224" s="5">
        <v>0</v>
      </c>
      <c r="D224" s="27">
        <v>0</v>
      </c>
      <c r="E224" s="5">
        <v>0</v>
      </c>
      <c r="F224" s="27">
        <v>0</v>
      </c>
      <c r="G224" s="27">
        <v>0</v>
      </c>
      <c r="H224" s="27"/>
    </row>
    <row r="225" spans="1:8" x14ac:dyDescent="0.2">
      <c r="A225" s="61"/>
      <c r="B225" s="62" t="s">
        <v>663</v>
      </c>
      <c r="C225" s="63">
        <f t="shared" ref="C225:E225" si="110">SUM(C215:C224)</f>
        <v>2781165</v>
      </c>
      <c r="D225" s="63">
        <f>SUM(D215:D224)</f>
        <v>3156227</v>
      </c>
      <c r="E225" s="63">
        <f t="shared" si="110"/>
        <v>1873755</v>
      </c>
      <c r="F225" s="63">
        <f>SUM(F215:F224)</f>
        <v>3354178</v>
      </c>
      <c r="G225" s="63">
        <f>SUM(G215:G224)</f>
        <v>3318006</v>
      </c>
      <c r="H225" s="63">
        <f>SUM(H215:H224)</f>
        <v>0</v>
      </c>
    </row>
    <row r="226" spans="1:8" x14ac:dyDescent="0.2">
      <c r="A226" s="79"/>
      <c r="B226" s="80"/>
      <c r="C226" s="81"/>
      <c r="D226" s="81"/>
      <c r="E226" s="81"/>
      <c r="F226" s="81"/>
      <c r="G226" s="81"/>
      <c r="H226" s="81"/>
    </row>
    <row r="227" spans="1:8" x14ac:dyDescent="0.2">
      <c r="A227" s="84" t="s">
        <v>982</v>
      </c>
      <c r="B227" s="85" t="s">
        <v>994</v>
      </c>
      <c r="C227" s="86">
        <v>55000</v>
      </c>
      <c r="D227" s="87">
        <v>145000</v>
      </c>
      <c r="E227" s="86">
        <v>145000</v>
      </c>
      <c r="F227" s="87">
        <v>355000</v>
      </c>
      <c r="G227" s="87">
        <v>355000</v>
      </c>
      <c r="H227" s="87"/>
    </row>
    <row r="228" spans="1:8" x14ac:dyDescent="0.2">
      <c r="A228" s="84" t="s">
        <v>981</v>
      </c>
      <c r="B228" s="85" t="s">
        <v>995</v>
      </c>
      <c r="C228" s="86">
        <v>9075</v>
      </c>
      <c r="D228" s="27">
        <v>211386</v>
      </c>
      <c r="E228" s="86">
        <v>160592</v>
      </c>
      <c r="F228" s="27">
        <v>348612</v>
      </c>
      <c r="G228" s="27">
        <v>348612</v>
      </c>
      <c r="H228" s="27"/>
    </row>
    <row r="229" spans="1:8" s="58" customFormat="1" x14ac:dyDescent="0.2">
      <c r="A229" s="61"/>
      <c r="B229" s="62" t="s">
        <v>663</v>
      </c>
      <c r="C229" s="63">
        <f t="shared" ref="C229:F229" si="111">SUM(C227:C228)</f>
        <v>64075</v>
      </c>
      <c r="D229" s="63">
        <f t="shared" si="111"/>
        <v>356386</v>
      </c>
      <c r="E229" s="63">
        <f t="shared" si="111"/>
        <v>305592</v>
      </c>
      <c r="F229" s="63">
        <f t="shared" si="111"/>
        <v>703612</v>
      </c>
      <c r="G229" s="63">
        <f t="shared" ref="G229" si="112">SUM(G227:G228)</f>
        <v>703612</v>
      </c>
      <c r="H229" s="63">
        <f t="shared" ref="H229" si="113">SUM(H227:H228)</f>
        <v>0</v>
      </c>
    </row>
    <row r="230" spans="1:8" x14ac:dyDescent="0.2">
      <c r="A230" s="79"/>
      <c r="B230" s="80"/>
      <c r="C230" s="81"/>
      <c r="D230" s="81"/>
      <c r="E230" s="81"/>
      <c r="F230" s="81"/>
      <c r="G230" s="81"/>
      <c r="H230" s="81"/>
    </row>
    <row r="231" spans="1:8" s="64" customFormat="1" x14ac:dyDescent="0.2">
      <c r="A231" s="10" t="s">
        <v>983</v>
      </c>
      <c r="B231" s="4" t="s">
        <v>200</v>
      </c>
      <c r="C231" s="5">
        <v>40800</v>
      </c>
      <c r="D231" s="87">
        <v>40800</v>
      </c>
      <c r="E231" s="5">
        <v>25800</v>
      </c>
      <c r="F231" s="87">
        <v>84801</v>
      </c>
      <c r="G231" s="87">
        <v>84801</v>
      </c>
      <c r="H231" s="87"/>
    </row>
    <row r="232" spans="1:8" x14ac:dyDescent="0.2">
      <c r="A232" s="10" t="s">
        <v>984</v>
      </c>
      <c r="B232" s="4" t="s">
        <v>802</v>
      </c>
      <c r="C232" s="5">
        <v>6074</v>
      </c>
      <c r="D232" s="27">
        <v>4208</v>
      </c>
      <c r="E232" s="5">
        <v>1204</v>
      </c>
      <c r="F232" s="27">
        <v>17562</v>
      </c>
      <c r="G232" s="27">
        <v>3504</v>
      </c>
      <c r="H232" s="27"/>
    </row>
    <row r="233" spans="1:8" x14ac:dyDescent="0.2">
      <c r="A233" s="61"/>
      <c r="B233" s="62" t="s">
        <v>663</v>
      </c>
      <c r="C233" s="63">
        <f t="shared" ref="C233:F233" si="114">SUM(C231:C232)</f>
        <v>46874</v>
      </c>
      <c r="D233" s="63">
        <f t="shared" si="114"/>
        <v>45008</v>
      </c>
      <c r="E233" s="63">
        <f t="shared" si="114"/>
        <v>27004</v>
      </c>
      <c r="F233" s="63">
        <f t="shared" si="114"/>
        <v>102363</v>
      </c>
      <c r="G233" s="63">
        <f t="shared" ref="G233" si="115">SUM(G231:G232)</f>
        <v>88305</v>
      </c>
      <c r="H233" s="63">
        <f t="shared" ref="H233" si="116">SUM(H231:H232)</f>
        <v>0</v>
      </c>
    </row>
    <row r="234" spans="1:8" x14ac:dyDescent="0.2">
      <c r="A234" s="79"/>
      <c r="B234" s="80"/>
      <c r="C234" s="81"/>
      <c r="D234" s="81"/>
      <c r="E234" s="81"/>
      <c r="F234" s="81"/>
      <c r="G234" s="81"/>
      <c r="H234" s="81"/>
    </row>
    <row r="235" spans="1:8" s="64" customFormat="1" x14ac:dyDescent="0.2">
      <c r="A235" s="10" t="s">
        <v>985</v>
      </c>
      <c r="B235" s="4" t="s">
        <v>201</v>
      </c>
      <c r="C235" s="5">
        <v>36843</v>
      </c>
      <c r="D235" s="5">
        <v>0</v>
      </c>
      <c r="E235" s="5">
        <v>0</v>
      </c>
      <c r="F235" s="5">
        <v>0</v>
      </c>
      <c r="G235" s="5">
        <v>0</v>
      </c>
      <c r="H235" s="5"/>
    </row>
    <row r="236" spans="1:8" x14ac:dyDescent="0.2">
      <c r="A236" s="10" t="s">
        <v>986</v>
      </c>
      <c r="B236" s="4" t="s">
        <v>202</v>
      </c>
      <c r="C236" s="5">
        <v>3030</v>
      </c>
      <c r="D236" s="5">
        <v>0</v>
      </c>
      <c r="E236" s="5">
        <v>0</v>
      </c>
      <c r="F236" s="5">
        <v>0</v>
      </c>
      <c r="G236" s="5">
        <v>0</v>
      </c>
      <c r="H236" s="5"/>
    </row>
    <row r="237" spans="1:8" x14ac:dyDescent="0.2">
      <c r="A237" s="61"/>
      <c r="B237" s="62" t="s">
        <v>663</v>
      </c>
      <c r="C237" s="63">
        <f t="shared" ref="C237:F237" si="117">SUM(C235:C236)</f>
        <v>39873</v>
      </c>
      <c r="D237" s="63">
        <f t="shared" si="117"/>
        <v>0</v>
      </c>
      <c r="E237" s="63">
        <f t="shared" si="117"/>
        <v>0</v>
      </c>
      <c r="F237" s="63">
        <f t="shared" si="117"/>
        <v>0</v>
      </c>
      <c r="G237" s="63">
        <f t="shared" ref="G237" si="118">SUM(G235:G236)</f>
        <v>0</v>
      </c>
      <c r="H237" s="63">
        <f t="shared" ref="H237" si="119">SUM(H235:H236)</f>
        <v>0</v>
      </c>
    </row>
    <row r="238" spans="1:8" s="64" customFormat="1" x14ac:dyDescent="0.2">
      <c r="A238" s="10"/>
      <c r="B238" s="4"/>
      <c r="C238" s="5"/>
      <c r="D238" s="27"/>
      <c r="E238" s="5"/>
      <c r="F238" s="27"/>
      <c r="G238" s="27"/>
      <c r="H238" s="27"/>
    </row>
    <row r="239" spans="1:8" s="8" customFormat="1" x14ac:dyDescent="0.2">
      <c r="A239" s="10" t="s">
        <v>987</v>
      </c>
      <c r="B239" s="4" t="s">
        <v>767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/>
    </row>
    <row r="240" spans="1:8" s="8" customFormat="1" x14ac:dyDescent="0.2">
      <c r="A240" s="61"/>
      <c r="B240" s="62" t="s">
        <v>663</v>
      </c>
      <c r="C240" s="63">
        <f t="shared" ref="C240:E240" si="120">SUM(C239)</f>
        <v>0</v>
      </c>
      <c r="D240" s="63">
        <f>SUM(D239)</f>
        <v>0</v>
      </c>
      <c r="E240" s="63">
        <f t="shared" si="120"/>
        <v>0</v>
      </c>
      <c r="F240" s="63">
        <f>SUM(F239)</f>
        <v>0</v>
      </c>
      <c r="G240" s="63">
        <f>SUM(G239)</f>
        <v>0</v>
      </c>
      <c r="H240" s="63">
        <f>SUM(H239)</f>
        <v>0</v>
      </c>
    </row>
    <row r="241" spans="1:8" s="64" customFormat="1" ht="22.5" x14ac:dyDescent="0.2">
      <c r="A241" s="11" t="s">
        <v>865</v>
      </c>
      <c r="B241" s="6" t="s">
        <v>866</v>
      </c>
      <c r="C241" s="7">
        <v>5000</v>
      </c>
      <c r="D241" s="7">
        <v>2500</v>
      </c>
      <c r="E241" s="7">
        <v>0</v>
      </c>
      <c r="F241" s="7">
        <v>2500</v>
      </c>
      <c r="G241" s="7">
        <v>2500</v>
      </c>
      <c r="H241" s="7"/>
    </row>
    <row r="242" spans="1:8" s="8" customFormat="1" x14ac:dyDescent="0.2">
      <c r="A242" s="11"/>
      <c r="C242" s="28"/>
      <c r="D242" s="28"/>
      <c r="F242" s="28"/>
      <c r="G242" s="28"/>
      <c r="H242" s="28"/>
    </row>
    <row r="243" spans="1:8" x14ac:dyDescent="0.2">
      <c r="A243" s="61"/>
      <c r="B243" s="62" t="s">
        <v>665</v>
      </c>
      <c r="C243" s="68">
        <f>C241+C240+C237+C233+C229+C225+C213++C210+C204+C201+C195+C192+C187+C184+C180+C167+C163+C160+C156+C153+C150+C147+C144+C141+C138+C133+C129+C124+C120+C116+C111+C108+C105+C102+C99+C96+C79+C74+C68+C65+C61+C57+C52+C47+C42+C30+C25+C22+C19+C14+C11+C6</f>
        <v>8292623</v>
      </c>
      <c r="D243" s="68">
        <f t="shared" ref="D243" si="121">D241+D240+D237+D233+D229+D225+D213++D210+D204+D201+D195+D192+D187+D184+D180+D167+D163+D160+D156+D153+D150+D147+D144+D141+D138+D133+D129+D124+D120+D116+D111+D108+D105+D102+D99+D96+D79+D74+D68+D65+D61+D57+D52+D47+D42+D30+D25+D22+D19+D14+D11+D6</f>
        <v>9019997</v>
      </c>
      <c r="E243" s="68">
        <f t="shared" ref="E243:G243" si="122">E241+E240+E237+E233+E229+E225+E213++E210+E204+E201+E195+E192+E187+E184+E180+E167+E163+E160+E156+E153+E150+E147+E144+E141+E138+E133+E129+E124+E120+E116+E111+E108+E105+E102+E99+E96+E79+E74+E68+E65+E61+E57+E52+E47+E42+E30+E25+E22+E19+E14+E11+E6</f>
        <v>5974987</v>
      </c>
      <c r="F243" s="68">
        <f t="shared" si="122"/>
        <v>10002543</v>
      </c>
      <c r="G243" s="68">
        <f t="shared" si="122"/>
        <v>9755552</v>
      </c>
      <c r="H243" s="68">
        <f t="shared" ref="H243" si="123">H241+H240+H237+H233+H229+H225+H213++H210+H204+H201+H195+H192+H187+H184+H180+H167+H163+H160+H156+H153+H150+H147+H144+H141+H138+H133+H129+H124+H120+H116+H111+H108+H105+H102+H99+H96+H79+H74+H68+H65+H61+H57+H52+H47+H42+H30+H25+H22+H19+H14+H11+H6</f>
        <v>0</v>
      </c>
    </row>
    <row r="244" spans="1:8" s="64" customFormat="1" x14ac:dyDescent="0.2">
      <c r="A244" s="11"/>
      <c r="B244" s="6" t="s">
        <v>687</v>
      </c>
      <c r="C244" s="7"/>
      <c r="D244" s="7"/>
      <c r="E244" s="7"/>
      <c r="F244" s="7"/>
      <c r="G244" s="7"/>
      <c r="H244" s="7"/>
    </row>
    <row r="245" spans="1:8" x14ac:dyDescent="0.2">
      <c r="A245" s="10"/>
      <c r="B245" s="4"/>
      <c r="C245" s="5"/>
      <c r="D245" s="27"/>
      <c r="E245" s="5"/>
      <c r="G245" s="27"/>
      <c r="H245" s="27"/>
    </row>
    <row r="246" spans="1:8" x14ac:dyDescent="0.2">
      <c r="A246" s="10" t="s">
        <v>203</v>
      </c>
      <c r="B246" s="4" t="s">
        <v>204</v>
      </c>
      <c r="C246" s="5">
        <v>0</v>
      </c>
      <c r="D246" s="27">
        <v>0</v>
      </c>
      <c r="E246" s="5">
        <v>0</v>
      </c>
      <c r="F246" s="27">
        <v>0</v>
      </c>
      <c r="G246" s="27">
        <v>0</v>
      </c>
      <c r="H246" s="27"/>
    </row>
    <row r="247" spans="1:8" x14ac:dyDescent="0.2">
      <c r="A247" s="10" t="s">
        <v>205</v>
      </c>
      <c r="B247" s="4" t="s">
        <v>206</v>
      </c>
      <c r="C247" s="5">
        <v>0</v>
      </c>
      <c r="D247" s="27">
        <v>250</v>
      </c>
      <c r="E247" s="5">
        <v>1</v>
      </c>
      <c r="F247" s="27">
        <v>250</v>
      </c>
      <c r="G247" s="27">
        <v>250</v>
      </c>
      <c r="H247" s="27"/>
    </row>
    <row r="248" spans="1:8" x14ac:dyDescent="0.2">
      <c r="A248" s="10" t="s">
        <v>207</v>
      </c>
      <c r="B248" s="4" t="s">
        <v>208</v>
      </c>
      <c r="C248" s="5">
        <v>0</v>
      </c>
      <c r="D248" s="27">
        <v>100</v>
      </c>
      <c r="E248" s="5">
        <v>0</v>
      </c>
      <c r="F248" s="27">
        <v>100</v>
      </c>
      <c r="G248" s="27">
        <v>100</v>
      </c>
      <c r="H248" s="27"/>
    </row>
    <row r="249" spans="1:8" x14ac:dyDescent="0.2">
      <c r="A249" s="10" t="s">
        <v>209</v>
      </c>
      <c r="B249" s="4" t="s">
        <v>210</v>
      </c>
      <c r="C249" s="5">
        <v>0</v>
      </c>
      <c r="D249" s="27">
        <v>1150</v>
      </c>
      <c r="E249" s="5">
        <v>19</v>
      </c>
      <c r="F249" s="27">
        <v>1700</v>
      </c>
      <c r="G249" s="27">
        <v>1700</v>
      </c>
      <c r="H249" s="27"/>
    </row>
    <row r="250" spans="1:8" x14ac:dyDescent="0.2">
      <c r="A250" s="10" t="s">
        <v>211</v>
      </c>
      <c r="B250" s="4" t="s">
        <v>212</v>
      </c>
      <c r="C250" s="5">
        <v>0</v>
      </c>
      <c r="D250" s="27">
        <v>20</v>
      </c>
      <c r="E250" s="5">
        <v>0</v>
      </c>
      <c r="F250" s="27">
        <v>20</v>
      </c>
      <c r="G250" s="27">
        <v>20</v>
      </c>
      <c r="H250" s="27"/>
    </row>
    <row r="251" spans="1:8" x14ac:dyDescent="0.2">
      <c r="A251" s="61"/>
      <c r="B251" s="62" t="s">
        <v>663</v>
      </c>
      <c r="C251" s="63">
        <f t="shared" ref="C251:F251" si="124">SUM(C246:C250)</f>
        <v>0</v>
      </c>
      <c r="D251" s="63">
        <f t="shared" ref="D251" si="125">SUM(D246:D250)</f>
        <v>1520</v>
      </c>
      <c r="E251" s="63">
        <f t="shared" si="124"/>
        <v>20</v>
      </c>
      <c r="F251" s="63">
        <f t="shared" si="124"/>
        <v>2070</v>
      </c>
      <c r="G251" s="63">
        <f t="shared" ref="G251" si="126">SUM(G246:G250)</f>
        <v>2070</v>
      </c>
      <c r="H251" s="63">
        <f t="shared" ref="H251" si="127">SUM(H246:H250)</f>
        <v>0</v>
      </c>
    </row>
    <row r="252" spans="1:8" x14ac:dyDescent="0.2">
      <c r="A252" s="10"/>
      <c r="B252" s="4"/>
      <c r="C252" s="5"/>
      <c r="D252" s="27"/>
      <c r="E252" s="5"/>
      <c r="G252" s="27"/>
      <c r="H252" s="27"/>
    </row>
    <row r="253" spans="1:8" s="64" customFormat="1" x14ac:dyDescent="0.2">
      <c r="A253" s="10" t="s">
        <v>213</v>
      </c>
      <c r="B253" s="4" t="s">
        <v>214</v>
      </c>
      <c r="C253" s="5">
        <v>13110</v>
      </c>
      <c r="D253" s="27">
        <v>20000</v>
      </c>
      <c r="E253" s="5">
        <v>2616</v>
      </c>
      <c r="F253" s="27">
        <v>20000</v>
      </c>
      <c r="G253" s="27">
        <v>20000</v>
      </c>
      <c r="H253" s="27"/>
    </row>
    <row r="254" spans="1:8" x14ac:dyDescent="0.2">
      <c r="A254" s="61"/>
      <c r="B254" s="62" t="s">
        <v>663</v>
      </c>
      <c r="C254" s="63">
        <f t="shared" ref="C254:F254" si="128">SUM(C253:C253)</f>
        <v>13110</v>
      </c>
      <c r="D254" s="63">
        <f t="shared" si="128"/>
        <v>20000</v>
      </c>
      <c r="E254" s="63">
        <f t="shared" si="128"/>
        <v>2616</v>
      </c>
      <c r="F254" s="63">
        <f t="shared" si="128"/>
        <v>20000</v>
      </c>
      <c r="G254" s="63">
        <f t="shared" ref="G254" si="129">SUM(G253:G253)</f>
        <v>20000</v>
      </c>
      <c r="H254" s="63">
        <f t="shared" ref="H254" si="130">SUM(H253:H253)</f>
        <v>0</v>
      </c>
    </row>
    <row r="255" spans="1:8" s="64" customFormat="1" x14ac:dyDescent="0.2">
      <c r="A255" s="10"/>
      <c r="B255" s="4"/>
      <c r="C255" s="5"/>
      <c r="D255" s="27"/>
      <c r="E255" s="5"/>
      <c r="F255" s="27"/>
      <c r="G255" s="27"/>
      <c r="H255" s="27"/>
    </row>
    <row r="256" spans="1:8" s="8" customFormat="1" x14ac:dyDescent="0.2">
      <c r="A256" s="10" t="s">
        <v>215</v>
      </c>
      <c r="B256" s="4" t="s">
        <v>216</v>
      </c>
      <c r="C256" s="5">
        <v>554</v>
      </c>
      <c r="D256" s="27">
        <v>10000</v>
      </c>
      <c r="E256" s="5">
        <v>1160</v>
      </c>
      <c r="F256" s="27">
        <v>10000</v>
      </c>
      <c r="G256" s="27">
        <v>10000</v>
      </c>
      <c r="H256" s="27"/>
    </row>
    <row r="257" spans="1:8" s="8" customFormat="1" x14ac:dyDescent="0.2">
      <c r="A257" s="61"/>
      <c r="B257" s="62" t="s">
        <v>663</v>
      </c>
      <c r="C257" s="63">
        <f t="shared" ref="C257:E257" si="131">SUM(C256:C256)</f>
        <v>554</v>
      </c>
      <c r="D257" s="63">
        <f t="shared" si="131"/>
        <v>10000</v>
      </c>
      <c r="E257" s="63">
        <f t="shared" si="131"/>
        <v>1160</v>
      </c>
      <c r="F257" s="63">
        <f t="shared" ref="F257:G257" si="132">SUM(F256:F256)</f>
        <v>10000</v>
      </c>
      <c r="G257" s="63">
        <f t="shared" si="132"/>
        <v>10000</v>
      </c>
      <c r="H257" s="63">
        <f t="shared" ref="H257" si="133">SUM(H256:H256)</f>
        <v>0</v>
      </c>
    </row>
    <row r="258" spans="1:8" s="60" customFormat="1" x14ac:dyDescent="0.2">
      <c r="A258" s="11"/>
      <c r="B258" s="6"/>
      <c r="C258" s="7"/>
      <c r="D258" s="7"/>
      <c r="E258" s="7"/>
      <c r="F258" s="7"/>
      <c r="G258" s="7"/>
      <c r="H258" s="7"/>
    </row>
    <row r="259" spans="1:8" x14ac:dyDescent="0.2">
      <c r="A259" s="84" t="s">
        <v>757</v>
      </c>
      <c r="B259" s="85" t="s">
        <v>958</v>
      </c>
      <c r="C259" s="86">
        <v>5501</v>
      </c>
      <c r="D259" s="86">
        <v>6877</v>
      </c>
      <c r="E259" s="86">
        <v>4390</v>
      </c>
      <c r="F259" s="86">
        <v>7565</v>
      </c>
      <c r="G259" s="86">
        <v>7565</v>
      </c>
      <c r="H259" s="86"/>
    </row>
    <row r="260" spans="1:8" x14ac:dyDescent="0.2">
      <c r="A260" s="65"/>
      <c r="B260" s="62" t="s">
        <v>663</v>
      </c>
      <c r="C260" s="63">
        <f t="shared" ref="C260:F260" si="134">SUM(C259:C259)</f>
        <v>5501</v>
      </c>
      <c r="D260" s="63">
        <f t="shared" si="134"/>
        <v>6877</v>
      </c>
      <c r="E260" s="63">
        <f t="shared" si="134"/>
        <v>4390</v>
      </c>
      <c r="F260" s="63">
        <f t="shared" si="134"/>
        <v>7565</v>
      </c>
      <c r="G260" s="63">
        <f t="shared" ref="G260" si="135">SUM(G259:G259)</f>
        <v>7565</v>
      </c>
      <c r="H260" s="63">
        <f t="shared" ref="H260" si="136">SUM(H259:H259)</f>
        <v>0</v>
      </c>
    </row>
    <row r="261" spans="1:8" x14ac:dyDescent="0.2">
      <c r="A261" s="10"/>
      <c r="B261" s="6"/>
      <c r="C261" s="7"/>
      <c r="D261" s="27"/>
      <c r="E261" s="5"/>
      <c r="G261" s="27"/>
      <c r="H261" s="27"/>
    </row>
    <row r="262" spans="1:8" x14ac:dyDescent="0.2">
      <c r="A262" s="10" t="s">
        <v>218</v>
      </c>
      <c r="B262" s="4" t="s">
        <v>219</v>
      </c>
      <c r="C262" s="5">
        <v>2750</v>
      </c>
      <c r="D262" s="27">
        <v>1500</v>
      </c>
      <c r="E262" s="5">
        <v>0</v>
      </c>
      <c r="F262" s="27">
        <v>0</v>
      </c>
      <c r="G262" s="27">
        <v>0</v>
      </c>
      <c r="H262" s="27"/>
    </row>
    <row r="263" spans="1:8" s="64" customFormat="1" x14ac:dyDescent="0.2">
      <c r="A263" s="10" t="s">
        <v>220</v>
      </c>
      <c r="B263" s="4" t="s">
        <v>217</v>
      </c>
      <c r="C263" s="5">
        <v>1989</v>
      </c>
      <c r="D263" s="27">
        <v>2170</v>
      </c>
      <c r="E263" s="5">
        <v>1436</v>
      </c>
      <c r="F263" s="27">
        <v>2910</v>
      </c>
      <c r="G263" s="27">
        <v>2910</v>
      </c>
      <c r="H263" s="27"/>
    </row>
    <row r="264" spans="1:8" x14ac:dyDescent="0.2">
      <c r="A264" s="10" t="s">
        <v>221</v>
      </c>
      <c r="B264" s="4" t="s">
        <v>222</v>
      </c>
      <c r="C264" s="5">
        <v>1755</v>
      </c>
      <c r="D264" s="27">
        <v>5760</v>
      </c>
      <c r="E264" s="5">
        <v>2085</v>
      </c>
      <c r="F264" s="27">
        <v>2868</v>
      </c>
      <c r="G264" s="27">
        <v>2868</v>
      </c>
      <c r="H264" s="27"/>
    </row>
    <row r="265" spans="1:8" x14ac:dyDescent="0.2">
      <c r="A265" s="61"/>
      <c r="B265" s="62" t="s">
        <v>663</v>
      </c>
      <c r="C265" s="63">
        <f t="shared" ref="C265:E265" si="137">SUM(C262:C264)</f>
        <v>6494</v>
      </c>
      <c r="D265" s="63">
        <f t="shared" si="137"/>
        <v>9430</v>
      </c>
      <c r="E265" s="63">
        <f t="shared" si="137"/>
        <v>3521</v>
      </c>
      <c r="F265" s="63">
        <f t="shared" ref="F265:G265" si="138">SUM(F262:F264)</f>
        <v>5778</v>
      </c>
      <c r="G265" s="63">
        <f t="shared" si="138"/>
        <v>5778</v>
      </c>
      <c r="H265" s="63">
        <f t="shared" ref="H265" si="139">SUM(H262:H264)</f>
        <v>0</v>
      </c>
    </row>
    <row r="266" spans="1:8" x14ac:dyDescent="0.2">
      <c r="A266" s="10"/>
      <c r="B266" s="4"/>
      <c r="C266" s="5"/>
      <c r="D266" s="27"/>
      <c r="E266" s="5"/>
      <c r="G266" s="27"/>
      <c r="H266" s="27"/>
    </row>
    <row r="267" spans="1:8" x14ac:dyDescent="0.2">
      <c r="A267" s="10" t="s">
        <v>223</v>
      </c>
      <c r="B267" s="4" t="s">
        <v>224</v>
      </c>
      <c r="C267" s="5">
        <v>313</v>
      </c>
      <c r="D267" s="27">
        <v>0</v>
      </c>
      <c r="E267" s="5">
        <v>795</v>
      </c>
      <c r="F267" s="27">
        <v>0</v>
      </c>
      <c r="G267" s="27">
        <v>0</v>
      </c>
      <c r="H267" s="27"/>
    </row>
    <row r="268" spans="1:8" x14ac:dyDescent="0.2">
      <c r="A268" s="10" t="s">
        <v>225</v>
      </c>
      <c r="B268" s="4" t="s">
        <v>226</v>
      </c>
      <c r="C268" s="5">
        <v>595</v>
      </c>
      <c r="D268" s="27">
        <v>500</v>
      </c>
      <c r="E268" s="5">
        <v>13</v>
      </c>
      <c r="F268" s="27">
        <v>500</v>
      </c>
      <c r="G268" s="27">
        <v>500</v>
      </c>
      <c r="H268" s="27"/>
    </row>
    <row r="269" spans="1:8" x14ac:dyDescent="0.2">
      <c r="A269" s="10" t="s">
        <v>227</v>
      </c>
      <c r="B269" s="4" t="s">
        <v>228</v>
      </c>
      <c r="C269" s="5">
        <v>0</v>
      </c>
      <c r="D269" s="27">
        <v>40</v>
      </c>
      <c r="E269" s="5">
        <v>0</v>
      </c>
      <c r="F269" s="27">
        <v>40</v>
      </c>
      <c r="G269" s="27">
        <v>40</v>
      </c>
      <c r="H269" s="27"/>
    </row>
    <row r="270" spans="1:8" x14ac:dyDescent="0.2">
      <c r="A270" s="10" t="s">
        <v>229</v>
      </c>
      <c r="B270" s="4" t="s">
        <v>230</v>
      </c>
      <c r="C270" s="5">
        <v>1863</v>
      </c>
      <c r="D270" s="27">
        <v>200</v>
      </c>
      <c r="E270" s="5">
        <v>289</v>
      </c>
      <c r="F270" s="27">
        <v>400</v>
      </c>
      <c r="G270" s="27">
        <v>400</v>
      </c>
      <c r="H270" s="27"/>
    </row>
    <row r="271" spans="1:8" s="64" customFormat="1" x14ac:dyDescent="0.2">
      <c r="A271" s="10" t="s">
        <v>231</v>
      </c>
      <c r="B271" s="4" t="s">
        <v>232</v>
      </c>
      <c r="C271" s="5">
        <v>0</v>
      </c>
      <c r="D271" s="27">
        <v>0</v>
      </c>
      <c r="E271" s="5">
        <v>0</v>
      </c>
      <c r="F271" s="27">
        <v>0</v>
      </c>
      <c r="G271" s="27">
        <v>0</v>
      </c>
      <c r="H271" s="27"/>
    </row>
    <row r="272" spans="1:8" x14ac:dyDescent="0.2">
      <c r="A272" s="10" t="s">
        <v>233</v>
      </c>
      <c r="B272" s="4" t="s">
        <v>234</v>
      </c>
      <c r="C272" s="5">
        <v>0</v>
      </c>
      <c r="D272" s="27">
        <v>400</v>
      </c>
      <c r="E272" s="5">
        <v>0</v>
      </c>
      <c r="F272" s="27">
        <v>400</v>
      </c>
      <c r="G272" s="27">
        <v>400</v>
      </c>
      <c r="H272" s="27"/>
    </row>
    <row r="273" spans="1:8" x14ac:dyDescent="0.2">
      <c r="A273" s="61"/>
      <c r="B273" s="62" t="s">
        <v>663</v>
      </c>
      <c r="C273" s="63">
        <f t="shared" ref="C273:E273" si="140">SUM(C267:C272)</f>
        <v>2771</v>
      </c>
      <c r="D273" s="63">
        <f t="shared" si="140"/>
        <v>1140</v>
      </c>
      <c r="E273" s="63">
        <f t="shared" si="140"/>
        <v>1097</v>
      </c>
      <c r="F273" s="63">
        <f t="shared" ref="F273:G273" si="141">SUM(F267:F272)</f>
        <v>1340</v>
      </c>
      <c r="G273" s="63">
        <f t="shared" si="141"/>
        <v>1340</v>
      </c>
      <c r="H273" s="63">
        <f t="shared" ref="H273" si="142">SUM(H267:H272)</f>
        <v>0</v>
      </c>
    </row>
    <row r="274" spans="1:8" s="64" customFormat="1" x14ac:dyDescent="0.2">
      <c r="A274" s="10"/>
      <c r="B274" s="4"/>
      <c r="C274" s="5"/>
      <c r="D274" s="27"/>
      <c r="E274" s="5"/>
      <c r="F274" s="27"/>
      <c r="G274" s="27"/>
      <c r="H274" s="27"/>
    </row>
    <row r="275" spans="1:8" x14ac:dyDescent="0.2">
      <c r="A275" s="10" t="s">
        <v>235</v>
      </c>
      <c r="B275" s="4" t="s">
        <v>815</v>
      </c>
      <c r="C275" s="5">
        <v>4810</v>
      </c>
      <c r="D275" s="27">
        <v>10266</v>
      </c>
      <c r="E275" s="5">
        <v>5132</v>
      </c>
      <c r="F275" s="27">
        <v>11371</v>
      </c>
      <c r="G275" s="27">
        <v>11371</v>
      </c>
      <c r="H275" s="27"/>
    </row>
    <row r="276" spans="1:8" x14ac:dyDescent="0.2">
      <c r="A276" s="61"/>
      <c r="B276" s="62" t="s">
        <v>663</v>
      </c>
      <c r="C276" s="63">
        <f t="shared" ref="C276:E276" si="143">SUM(C275)</f>
        <v>4810</v>
      </c>
      <c r="D276" s="63">
        <f>SUM(D275)</f>
        <v>10266</v>
      </c>
      <c r="E276" s="63">
        <f t="shared" si="143"/>
        <v>5132</v>
      </c>
      <c r="F276" s="63">
        <f>SUM(F275)</f>
        <v>11371</v>
      </c>
      <c r="G276" s="63">
        <f>SUM(G275)</f>
        <v>11371</v>
      </c>
      <c r="H276" s="63">
        <f>SUM(H275)</f>
        <v>0</v>
      </c>
    </row>
    <row r="277" spans="1:8" s="64" customFormat="1" x14ac:dyDescent="0.2">
      <c r="A277" s="10"/>
      <c r="B277" s="4"/>
      <c r="C277" s="5"/>
      <c r="D277" s="27"/>
      <c r="E277" s="5"/>
      <c r="F277" s="27"/>
      <c r="G277" s="27"/>
      <c r="H277" s="27"/>
    </row>
    <row r="278" spans="1:8" x14ac:dyDescent="0.2">
      <c r="A278" s="10" t="s">
        <v>236</v>
      </c>
      <c r="B278" s="4" t="s">
        <v>107</v>
      </c>
      <c r="C278" s="5">
        <v>4075</v>
      </c>
      <c r="D278" s="27">
        <v>4252</v>
      </c>
      <c r="E278" s="5">
        <v>3841</v>
      </c>
      <c r="F278" s="27">
        <v>4400</v>
      </c>
      <c r="G278" s="27">
        <v>4400</v>
      </c>
      <c r="H278" s="27"/>
    </row>
    <row r="279" spans="1:8" x14ac:dyDescent="0.2">
      <c r="A279" s="61"/>
      <c r="B279" s="62" t="s">
        <v>663</v>
      </c>
      <c r="C279" s="63">
        <f t="shared" ref="C279:E279" si="144">SUM(C278)</f>
        <v>4075</v>
      </c>
      <c r="D279" s="63">
        <f t="shared" si="144"/>
        <v>4252</v>
      </c>
      <c r="E279" s="63">
        <f t="shared" si="144"/>
        <v>3841</v>
      </c>
      <c r="F279" s="63">
        <f t="shared" ref="F279:G279" si="145">SUM(F278)</f>
        <v>4400</v>
      </c>
      <c r="G279" s="63">
        <f t="shared" si="145"/>
        <v>4400</v>
      </c>
      <c r="H279" s="63">
        <f t="shared" ref="H279" si="146">SUM(H278)</f>
        <v>0</v>
      </c>
    </row>
    <row r="280" spans="1:8" s="64" customFormat="1" x14ac:dyDescent="0.2">
      <c r="A280" s="3"/>
      <c r="B280" s="4"/>
      <c r="C280" s="5"/>
      <c r="D280" s="27"/>
      <c r="E280" s="5"/>
      <c r="F280" s="27"/>
      <c r="G280" s="27"/>
      <c r="H280" s="27"/>
    </row>
    <row r="281" spans="1:8" x14ac:dyDescent="0.2">
      <c r="A281" s="10" t="s">
        <v>237</v>
      </c>
      <c r="B281" s="4" t="s">
        <v>238</v>
      </c>
      <c r="C281" s="5">
        <v>0</v>
      </c>
      <c r="D281" s="27">
        <v>20000</v>
      </c>
      <c r="E281" s="5">
        <v>0</v>
      </c>
      <c r="F281" s="27">
        <v>20000</v>
      </c>
      <c r="G281" s="27">
        <v>20000</v>
      </c>
      <c r="H281" s="27"/>
    </row>
    <row r="282" spans="1:8" x14ac:dyDescent="0.2">
      <c r="A282" s="61"/>
      <c r="B282" s="62" t="s">
        <v>663</v>
      </c>
      <c r="C282" s="63">
        <f t="shared" ref="C282:E282" si="147">SUM(C281)</f>
        <v>0</v>
      </c>
      <c r="D282" s="63">
        <f t="shared" si="147"/>
        <v>20000</v>
      </c>
      <c r="E282" s="63">
        <f t="shared" si="147"/>
        <v>0</v>
      </c>
      <c r="F282" s="63">
        <f t="shared" ref="F282:G282" si="148">SUM(F281)</f>
        <v>20000</v>
      </c>
      <c r="G282" s="63">
        <f t="shared" si="148"/>
        <v>20000</v>
      </c>
      <c r="H282" s="63">
        <f t="shared" ref="H282" si="149">SUM(H281)</f>
        <v>0</v>
      </c>
    </row>
    <row r="283" spans="1:8" x14ac:dyDescent="0.2">
      <c r="A283" s="10"/>
      <c r="B283" s="4"/>
      <c r="C283" s="5"/>
      <c r="D283" s="27"/>
      <c r="E283" s="5"/>
      <c r="G283" s="27"/>
      <c r="H283" s="27"/>
    </row>
    <row r="284" spans="1:8" x14ac:dyDescent="0.2">
      <c r="A284" s="10" t="s">
        <v>239</v>
      </c>
      <c r="B284" s="4" t="s">
        <v>240</v>
      </c>
      <c r="C284" s="5">
        <v>116496</v>
      </c>
      <c r="D284" s="27">
        <v>134248</v>
      </c>
      <c r="E284" s="5">
        <v>92185</v>
      </c>
      <c r="F284" s="27">
        <v>202795</v>
      </c>
      <c r="G284" s="27">
        <v>202795</v>
      </c>
      <c r="H284" s="27"/>
    </row>
    <row r="285" spans="1:8" x14ac:dyDescent="0.2">
      <c r="A285" s="10" t="s">
        <v>241</v>
      </c>
      <c r="B285" s="4" t="s">
        <v>242</v>
      </c>
      <c r="C285" s="5">
        <v>0</v>
      </c>
      <c r="D285" s="27">
        <v>800</v>
      </c>
      <c r="E285" s="5">
        <v>0</v>
      </c>
      <c r="F285" s="27">
        <v>0</v>
      </c>
      <c r="G285" s="27">
        <v>0</v>
      </c>
      <c r="H285" s="27"/>
    </row>
    <row r="286" spans="1:8" x14ac:dyDescent="0.2">
      <c r="A286" s="10" t="s">
        <v>243</v>
      </c>
      <c r="B286" s="4" t="s">
        <v>244</v>
      </c>
      <c r="C286" s="5">
        <v>4939</v>
      </c>
      <c r="D286" s="27">
        <v>10169</v>
      </c>
      <c r="E286" s="5">
        <v>5476</v>
      </c>
      <c r="F286" s="27">
        <v>16498</v>
      </c>
      <c r="G286" s="27">
        <v>16498</v>
      </c>
      <c r="H286" s="27"/>
    </row>
    <row r="287" spans="1:8" x14ac:dyDescent="0.2">
      <c r="A287" s="61"/>
      <c r="B287" s="62" t="s">
        <v>663</v>
      </c>
      <c r="C287" s="63">
        <f t="shared" ref="C287:F287" si="150">SUM(C284:C286)</f>
        <v>121435</v>
      </c>
      <c r="D287" s="63">
        <f t="shared" si="150"/>
        <v>145217</v>
      </c>
      <c r="E287" s="63">
        <f t="shared" si="150"/>
        <v>97661</v>
      </c>
      <c r="F287" s="63">
        <f t="shared" si="150"/>
        <v>219293</v>
      </c>
      <c r="G287" s="63">
        <f t="shared" ref="G287" si="151">SUM(G284:G286)</f>
        <v>219293</v>
      </c>
      <c r="H287" s="63">
        <f t="shared" ref="H287" si="152">SUM(H284:H286)</f>
        <v>0</v>
      </c>
    </row>
    <row r="288" spans="1:8" s="64" customFormat="1" x14ac:dyDescent="0.2">
      <c r="A288" s="10"/>
      <c r="B288" s="4"/>
      <c r="C288" s="5"/>
      <c r="D288" s="27"/>
      <c r="E288" s="5"/>
      <c r="F288" s="27"/>
      <c r="G288" s="27"/>
      <c r="H288" s="27"/>
    </row>
    <row r="289" spans="1:8" x14ac:dyDescent="0.2">
      <c r="A289" s="10" t="s">
        <v>245</v>
      </c>
      <c r="B289" s="4" t="s">
        <v>246</v>
      </c>
      <c r="C289" s="5">
        <v>4596</v>
      </c>
      <c r="D289" s="27">
        <v>4600</v>
      </c>
      <c r="E289" s="5">
        <v>3447</v>
      </c>
      <c r="F289" s="27">
        <v>4600</v>
      </c>
      <c r="G289" s="27">
        <v>4600</v>
      </c>
      <c r="H289" s="27"/>
    </row>
    <row r="290" spans="1:8" s="67" customFormat="1" x14ac:dyDescent="0.2">
      <c r="A290" s="61"/>
      <c r="B290" s="62" t="s">
        <v>663</v>
      </c>
      <c r="C290" s="63">
        <f t="shared" ref="C290:E290" si="153">SUM(C289:C289)</f>
        <v>4596</v>
      </c>
      <c r="D290" s="63">
        <f t="shared" si="153"/>
        <v>4600</v>
      </c>
      <c r="E290" s="63">
        <f t="shared" si="153"/>
        <v>3447</v>
      </c>
      <c r="F290" s="63">
        <f t="shared" ref="F290:G290" si="154">SUM(F289:F289)</f>
        <v>4600</v>
      </c>
      <c r="G290" s="63">
        <f t="shared" si="154"/>
        <v>4600</v>
      </c>
      <c r="H290" s="63">
        <f t="shared" ref="H290" si="155">SUM(H289:H289)</f>
        <v>0</v>
      </c>
    </row>
    <row r="291" spans="1:8" x14ac:dyDescent="0.2">
      <c r="A291" s="10"/>
      <c r="B291" s="4"/>
      <c r="C291" s="5"/>
      <c r="D291" s="27"/>
      <c r="E291" s="5"/>
      <c r="G291" s="27"/>
      <c r="H291" s="27"/>
    </row>
    <row r="292" spans="1:8" x14ac:dyDescent="0.2">
      <c r="A292" s="10" t="s">
        <v>247</v>
      </c>
      <c r="B292" s="4" t="s">
        <v>248</v>
      </c>
      <c r="C292" s="5">
        <v>0</v>
      </c>
      <c r="D292" s="27">
        <v>5100</v>
      </c>
      <c r="E292" s="5">
        <v>0</v>
      </c>
      <c r="F292" s="27">
        <v>11100</v>
      </c>
      <c r="G292" s="27">
        <v>11100</v>
      </c>
      <c r="H292" s="27"/>
    </row>
    <row r="293" spans="1:8" x14ac:dyDescent="0.2">
      <c r="A293" s="10" t="s">
        <v>249</v>
      </c>
      <c r="B293" s="4" t="s">
        <v>250</v>
      </c>
      <c r="C293" s="5">
        <v>0</v>
      </c>
      <c r="D293" s="27">
        <v>0</v>
      </c>
      <c r="E293" s="5">
        <v>0</v>
      </c>
      <c r="F293" s="27">
        <v>0</v>
      </c>
      <c r="G293" s="27">
        <v>0</v>
      </c>
      <c r="H293" s="27"/>
    </row>
    <row r="294" spans="1:8" x14ac:dyDescent="0.2">
      <c r="A294" s="61"/>
      <c r="B294" s="62" t="s">
        <v>663</v>
      </c>
      <c r="C294" s="63">
        <f t="shared" ref="C294:F294" si="156">SUM(C292:C293)</f>
        <v>0</v>
      </c>
      <c r="D294" s="63">
        <f t="shared" si="156"/>
        <v>5100</v>
      </c>
      <c r="E294" s="63">
        <f t="shared" si="156"/>
        <v>0</v>
      </c>
      <c r="F294" s="63">
        <f t="shared" si="156"/>
        <v>11100</v>
      </c>
      <c r="G294" s="63">
        <f t="shared" ref="G294" si="157">SUM(G292:G293)</f>
        <v>11100</v>
      </c>
      <c r="H294" s="63">
        <f t="shared" ref="H294" si="158">SUM(H292:H293)</f>
        <v>0</v>
      </c>
    </row>
    <row r="295" spans="1:8" x14ac:dyDescent="0.2">
      <c r="A295" s="79"/>
      <c r="B295" s="4"/>
      <c r="C295" s="5"/>
      <c r="D295" s="5"/>
      <c r="E295" s="5"/>
      <c r="F295" s="5"/>
      <c r="G295" s="5"/>
      <c r="H295" s="5"/>
    </row>
    <row r="296" spans="1:8" x14ac:dyDescent="0.2">
      <c r="A296" s="10" t="s">
        <v>251</v>
      </c>
      <c r="B296" s="4" t="s">
        <v>252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/>
    </row>
    <row r="297" spans="1:8" x14ac:dyDescent="0.2">
      <c r="A297" s="61"/>
      <c r="B297" s="62" t="s">
        <v>663</v>
      </c>
      <c r="C297" s="63">
        <f t="shared" ref="C297:F297" si="159">SUM(C296:C296)</f>
        <v>0</v>
      </c>
      <c r="D297" s="63">
        <f t="shared" si="159"/>
        <v>0</v>
      </c>
      <c r="E297" s="63">
        <f t="shared" si="159"/>
        <v>0</v>
      </c>
      <c r="F297" s="63">
        <f t="shared" si="159"/>
        <v>0</v>
      </c>
      <c r="G297" s="63">
        <f t="shared" ref="G297" si="160">SUM(G296:G296)</f>
        <v>0</v>
      </c>
      <c r="H297" s="63">
        <f t="shared" ref="H297" si="161">SUM(H296:H296)</f>
        <v>0</v>
      </c>
    </row>
    <row r="298" spans="1:8" x14ac:dyDescent="0.2">
      <c r="A298" s="10"/>
      <c r="B298" s="4"/>
      <c r="C298" s="5"/>
      <c r="D298" s="27"/>
      <c r="E298" s="5"/>
      <c r="G298" s="27"/>
      <c r="H298" s="27"/>
    </row>
    <row r="299" spans="1:8" s="64" customFormat="1" x14ac:dyDescent="0.2">
      <c r="A299" s="10" t="s">
        <v>253</v>
      </c>
      <c r="B299" s="4" t="s">
        <v>804</v>
      </c>
      <c r="C299" s="5">
        <v>131</v>
      </c>
      <c r="D299" s="27">
        <v>1360</v>
      </c>
      <c r="E299" s="5">
        <v>515</v>
      </c>
      <c r="F299" s="27">
        <v>1360</v>
      </c>
      <c r="G299" s="27">
        <v>1360</v>
      </c>
      <c r="H299" s="27"/>
    </row>
    <row r="300" spans="1:8" x14ac:dyDescent="0.2">
      <c r="A300" s="61"/>
      <c r="B300" s="62" t="s">
        <v>663</v>
      </c>
      <c r="C300" s="63">
        <f t="shared" ref="C300:F300" si="162">SUM(C299:C299)</f>
        <v>131</v>
      </c>
      <c r="D300" s="63">
        <f t="shared" si="162"/>
        <v>1360</v>
      </c>
      <c r="E300" s="63">
        <f t="shared" si="162"/>
        <v>515</v>
      </c>
      <c r="F300" s="63">
        <f t="shared" si="162"/>
        <v>1360</v>
      </c>
      <c r="G300" s="63">
        <f t="shared" ref="G300" si="163">SUM(G299:G299)</f>
        <v>1360</v>
      </c>
      <c r="H300" s="63">
        <f t="shared" ref="H300" si="164">SUM(H299:H299)</f>
        <v>0</v>
      </c>
    </row>
    <row r="301" spans="1:8" s="64" customFormat="1" x14ac:dyDescent="0.2">
      <c r="A301" s="10"/>
      <c r="B301" s="4"/>
      <c r="C301" s="5"/>
      <c r="D301" s="27"/>
      <c r="E301" s="5"/>
      <c r="F301" s="27"/>
      <c r="G301" s="27"/>
      <c r="H301" s="27"/>
    </row>
    <row r="302" spans="1:8" x14ac:dyDescent="0.2">
      <c r="A302" s="10" t="s">
        <v>254</v>
      </c>
      <c r="B302" s="4" t="s">
        <v>255</v>
      </c>
      <c r="C302" s="5">
        <v>100</v>
      </c>
      <c r="D302" s="27">
        <v>100</v>
      </c>
      <c r="E302" s="5">
        <v>0</v>
      </c>
      <c r="F302" s="27">
        <v>100</v>
      </c>
      <c r="G302" s="27">
        <v>100</v>
      </c>
      <c r="H302" s="27"/>
    </row>
    <row r="303" spans="1:8" x14ac:dyDescent="0.2">
      <c r="A303" s="61"/>
      <c r="B303" s="62" t="s">
        <v>663</v>
      </c>
      <c r="C303" s="63">
        <f t="shared" ref="C303:E303" si="165">SUM(C302)</f>
        <v>100</v>
      </c>
      <c r="D303" s="63">
        <f>SUM(D302)</f>
        <v>100</v>
      </c>
      <c r="E303" s="63">
        <f t="shared" si="165"/>
        <v>0</v>
      </c>
      <c r="F303" s="63">
        <f>SUM(F302)</f>
        <v>100</v>
      </c>
      <c r="G303" s="63">
        <f>SUM(G302)</f>
        <v>100</v>
      </c>
      <c r="H303" s="63">
        <f>SUM(H302)</f>
        <v>0</v>
      </c>
    </row>
    <row r="304" spans="1:8" x14ac:dyDescent="0.2">
      <c r="A304" s="10"/>
      <c r="B304" s="4"/>
      <c r="C304" s="5"/>
      <c r="D304" s="27"/>
      <c r="E304" s="5"/>
      <c r="G304" s="27"/>
      <c r="H304" s="27"/>
    </row>
    <row r="305" spans="1:8" x14ac:dyDescent="0.2">
      <c r="A305" s="10" t="s">
        <v>256</v>
      </c>
      <c r="B305" s="4" t="s">
        <v>257</v>
      </c>
      <c r="C305" s="5">
        <v>10171</v>
      </c>
      <c r="D305" s="27">
        <v>5460</v>
      </c>
      <c r="E305" s="5">
        <v>0</v>
      </c>
      <c r="F305" s="27">
        <v>0</v>
      </c>
      <c r="G305" s="27">
        <v>0</v>
      </c>
      <c r="H305" s="27"/>
    </row>
    <row r="306" spans="1:8" s="64" customFormat="1" x14ac:dyDescent="0.2">
      <c r="A306" s="10" t="s">
        <v>258</v>
      </c>
      <c r="B306" s="4" t="s">
        <v>259</v>
      </c>
      <c r="C306" s="5">
        <v>0</v>
      </c>
      <c r="D306" s="27">
        <v>0</v>
      </c>
      <c r="E306" s="27">
        <v>0</v>
      </c>
      <c r="F306" s="27">
        <v>0</v>
      </c>
      <c r="G306" s="27">
        <v>0</v>
      </c>
      <c r="H306" s="27"/>
    </row>
    <row r="307" spans="1:8" x14ac:dyDescent="0.2">
      <c r="A307" s="10" t="s">
        <v>260</v>
      </c>
      <c r="B307" s="4" t="s">
        <v>261</v>
      </c>
      <c r="C307" s="5">
        <v>6360</v>
      </c>
      <c r="D307" s="27">
        <v>7735</v>
      </c>
      <c r="E307" s="5">
        <v>6161</v>
      </c>
      <c r="F307" s="27">
        <v>16640</v>
      </c>
      <c r="G307" s="27">
        <v>16640</v>
      </c>
      <c r="H307" s="27"/>
    </row>
    <row r="308" spans="1:8" x14ac:dyDescent="0.2">
      <c r="A308" s="61"/>
      <c r="B308" s="62" t="s">
        <v>663</v>
      </c>
      <c r="C308" s="63">
        <f t="shared" ref="C308:E308" si="166">SUM(C305:C307)</f>
        <v>16531</v>
      </c>
      <c r="D308" s="63">
        <f>SUM(D305:D307)</f>
        <v>13195</v>
      </c>
      <c r="E308" s="63">
        <f t="shared" si="166"/>
        <v>6161</v>
      </c>
      <c r="F308" s="63">
        <f>SUM(F305:F307)</f>
        <v>16640</v>
      </c>
      <c r="G308" s="63">
        <f>SUM(G305:G307)</f>
        <v>16640</v>
      </c>
      <c r="H308" s="63">
        <f>SUM(H305:H307)</f>
        <v>0</v>
      </c>
    </row>
    <row r="309" spans="1:8" x14ac:dyDescent="0.2">
      <c r="A309" s="10"/>
      <c r="B309" s="4"/>
      <c r="C309" s="5"/>
      <c r="D309" s="27"/>
      <c r="E309" s="5"/>
      <c r="G309" s="27"/>
      <c r="H309" s="27"/>
    </row>
    <row r="310" spans="1:8" x14ac:dyDescent="0.2">
      <c r="A310" s="10" t="s">
        <v>262</v>
      </c>
      <c r="B310" s="4" t="s">
        <v>263</v>
      </c>
      <c r="C310" s="5">
        <v>19068</v>
      </c>
      <c r="D310" s="27">
        <v>10140</v>
      </c>
      <c r="E310" s="5">
        <v>0</v>
      </c>
      <c r="F310" s="27">
        <v>0</v>
      </c>
      <c r="G310" s="27">
        <v>0</v>
      </c>
      <c r="H310" s="27"/>
    </row>
    <row r="311" spans="1:8" x14ac:dyDescent="0.2">
      <c r="A311" s="10" t="s">
        <v>264</v>
      </c>
      <c r="B311" s="4" t="s">
        <v>265</v>
      </c>
      <c r="C311" s="5">
        <v>0</v>
      </c>
      <c r="D311" s="27">
        <v>195</v>
      </c>
      <c r="E311" s="5">
        <v>0</v>
      </c>
      <c r="F311" s="27">
        <v>0</v>
      </c>
      <c r="G311" s="27">
        <v>0</v>
      </c>
      <c r="H311" s="27"/>
    </row>
    <row r="312" spans="1:8" x14ac:dyDescent="0.2">
      <c r="A312" s="10" t="s">
        <v>266</v>
      </c>
      <c r="B312" s="4" t="s">
        <v>267</v>
      </c>
      <c r="C312" s="5">
        <v>3210</v>
      </c>
      <c r="D312" s="27">
        <v>1615</v>
      </c>
      <c r="E312" s="5">
        <v>10449</v>
      </c>
      <c r="F312" s="27">
        <v>17954</v>
      </c>
      <c r="G312" s="27">
        <v>17954</v>
      </c>
      <c r="H312" s="27"/>
    </row>
    <row r="313" spans="1:8" x14ac:dyDescent="0.2">
      <c r="A313" s="10" t="s">
        <v>268</v>
      </c>
      <c r="B313" s="4" t="s">
        <v>269</v>
      </c>
      <c r="C313" s="5">
        <v>1563</v>
      </c>
      <c r="D313" s="27">
        <v>6800</v>
      </c>
      <c r="E313" s="5">
        <v>1085</v>
      </c>
      <c r="F313" s="27">
        <v>6800</v>
      </c>
      <c r="G313" s="27">
        <v>6800</v>
      </c>
      <c r="H313" s="27"/>
    </row>
    <row r="314" spans="1:8" s="64" customFormat="1" x14ac:dyDescent="0.2">
      <c r="A314" s="10" t="s">
        <v>270</v>
      </c>
      <c r="B314" s="4" t="s">
        <v>271</v>
      </c>
      <c r="C314" s="5">
        <v>2877</v>
      </c>
      <c r="D314" s="27">
        <v>3400</v>
      </c>
      <c r="E314" s="5">
        <v>2393</v>
      </c>
      <c r="F314" s="27">
        <v>3400</v>
      </c>
      <c r="G314" s="27">
        <v>3400</v>
      </c>
      <c r="H314" s="27"/>
    </row>
    <row r="315" spans="1:8" x14ac:dyDescent="0.2">
      <c r="A315" s="61"/>
      <c r="B315" s="62" t="s">
        <v>663</v>
      </c>
      <c r="C315" s="63">
        <f t="shared" ref="C315:F315" si="167">SUM(C310:C314)</f>
        <v>26718</v>
      </c>
      <c r="D315" s="63">
        <f t="shared" si="167"/>
        <v>22150</v>
      </c>
      <c r="E315" s="63">
        <f t="shared" si="167"/>
        <v>13927</v>
      </c>
      <c r="F315" s="63">
        <f t="shared" si="167"/>
        <v>28154</v>
      </c>
      <c r="G315" s="63">
        <f t="shared" ref="G315" si="168">SUM(G310:G314)</f>
        <v>28154</v>
      </c>
      <c r="H315" s="63">
        <f t="shared" ref="H315" si="169">SUM(H310:H314)</f>
        <v>0</v>
      </c>
    </row>
    <row r="316" spans="1:8" x14ac:dyDescent="0.2">
      <c r="A316" s="10"/>
      <c r="B316" s="4"/>
      <c r="C316" s="5"/>
      <c r="D316" s="27"/>
      <c r="E316" s="5"/>
      <c r="G316" s="27"/>
      <c r="H316" s="27"/>
    </row>
    <row r="317" spans="1:8" x14ac:dyDescent="0.2">
      <c r="A317" s="10" t="s">
        <v>1022</v>
      </c>
      <c r="B317" s="4" t="s">
        <v>1023</v>
      </c>
      <c r="C317" s="5">
        <v>0</v>
      </c>
      <c r="D317" s="27">
        <v>725</v>
      </c>
      <c r="E317" s="5">
        <v>494</v>
      </c>
      <c r="F317" s="27">
        <v>741</v>
      </c>
      <c r="G317" s="27">
        <v>741</v>
      </c>
      <c r="H317" s="27"/>
    </row>
    <row r="318" spans="1:8" s="64" customFormat="1" x14ac:dyDescent="0.2">
      <c r="A318" s="10" t="s">
        <v>272</v>
      </c>
      <c r="B318" s="4" t="s">
        <v>273</v>
      </c>
      <c r="C318" s="5">
        <v>10183</v>
      </c>
      <c r="D318" s="27">
        <v>375</v>
      </c>
      <c r="E318" s="5">
        <v>155</v>
      </c>
      <c r="F318" s="27">
        <v>359</v>
      </c>
      <c r="G318" s="27">
        <v>359</v>
      </c>
      <c r="H318" s="27"/>
    </row>
    <row r="319" spans="1:8" x14ac:dyDescent="0.2">
      <c r="A319" s="10" t="s">
        <v>900</v>
      </c>
      <c r="B319" s="4" t="s">
        <v>901</v>
      </c>
      <c r="C319" s="5">
        <v>0</v>
      </c>
      <c r="D319" s="27">
        <v>0</v>
      </c>
      <c r="E319" s="5">
        <v>0</v>
      </c>
      <c r="F319" s="27">
        <v>0</v>
      </c>
      <c r="G319" s="27">
        <v>0</v>
      </c>
      <c r="H319" s="27"/>
    </row>
    <row r="320" spans="1:8" x14ac:dyDescent="0.2">
      <c r="A320" s="61"/>
      <c r="B320" s="62" t="s">
        <v>663</v>
      </c>
      <c r="C320" s="63">
        <f>SUM(C317:C319)</f>
        <v>10183</v>
      </c>
      <c r="D320" s="63">
        <f t="shared" ref="D320:H320" si="170">SUM(D317:D319)</f>
        <v>1100</v>
      </c>
      <c r="E320" s="63">
        <f t="shared" si="170"/>
        <v>649</v>
      </c>
      <c r="F320" s="63">
        <f t="shared" si="170"/>
        <v>1100</v>
      </c>
      <c r="G320" s="63">
        <f t="shared" ref="G320" si="171">SUM(G317:G319)</f>
        <v>1100</v>
      </c>
      <c r="H320" s="63">
        <f t="shared" si="170"/>
        <v>0</v>
      </c>
    </row>
    <row r="321" spans="1:8" s="64" customFormat="1" x14ac:dyDescent="0.2">
      <c r="A321" s="10"/>
      <c r="B321" s="4"/>
      <c r="C321" s="5"/>
      <c r="D321" s="27"/>
      <c r="E321" s="5"/>
      <c r="F321" s="27"/>
      <c r="G321" s="27"/>
      <c r="H321" s="27"/>
    </row>
    <row r="322" spans="1:8" ht="24.75" customHeight="1" x14ac:dyDescent="0.2">
      <c r="A322" s="10" t="s">
        <v>274</v>
      </c>
      <c r="B322" s="4" t="s">
        <v>951</v>
      </c>
      <c r="C322" s="5">
        <v>0</v>
      </c>
      <c r="D322" s="27">
        <v>0</v>
      </c>
      <c r="E322" s="5">
        <v>0</v>
      </c>
      <c r="F322" s="27">
        <v>0</v>
      </c>
      <c r="G322" s="27">
        <v>0</v>
      </c>
      <c r="H322" s="27"/>
    </row>
    <row r="323" spans="1:8" x14ac:dyDescent="0.2">
      <c r="A323" s="61"/>
      <c r="B323" s="62" t="s">
        <v>663</v>
      </c>
      <c r="C323" s="63">
        <f t="shared" ref="C323:E323" si="172">SUM(C322)</f>
        <v>0</v>
      </c>
      <c r="D323" s="63">
        <f>SUM(D322)</f>
        <v>0</v>
      </c>
      <c r="E323" s="63">
        <f t="shared" si="172"/>
        <v>0</v>
      </c>
      <c r="F323" s="63">
        <f>SUM(F322)</f>
        <v>0</v>
      </c>
      <c r="G323" s="63">
        <f>SUM(G322)</f>
        <v>0</v>
      </c>
      <c r="H323" s="63">
        <f>SUM(H322)</f>
        <v>0</v>
      </c>
    </row>
    <row r="324" spans="1:8" s="64" customFormat="1" x14ac:dyDescent="0.2">
      <c r="A324" s="10"/>
      <c r="B324" s="4"/>
      <c r="C324" s="5"/>
      <c r="D324" s="27"/>
      <c r="E324" s="5"/>
      <c r="F324" s="27"/>
      <c r="G324" s="27"/>
      <c r="H324" s="27"/>
    </row>
    <row r="325" spans="1:8" x14ac:dyDescent="0.2">
      <c r="A325" s="10" t="s">
        <v>275</v>
      </c>
      <c r="B325" s="4" t="s">
        <v>952</v>
      </c>
      <c r="C325" s="5">
        <v>0</v>
      </c>
      <c r="D325" s="5">
        <v>15000</v>
      </c>
      <c r="E325" s="5">
        <v>0</v>
      </c>
      <c r="F325" s="5">
        <v>15000</v>
      </c>
      <c r="G325" s="5">
        <v>15000</v>
      </c>
      <c r="H325" s="5"/>
    </row>
    <row r="326" spans="1:8" x14ac:dyDescent="0.2">
      <c r="A326" s="61"/>
      <c r="B326" s="62" t="s">
        <v>663</v>
      </c>
      <c r="C326" s="63">
        <f t="shared" ref="C326:E326" si="173">SUM(C325)</f>
        <v>0</v>
      </c>
      <c r="D326" s="63">
        <f>SUM(D325)</f>
        <v>15000</v>
      </c>
      <c r="E326" s="63">
        <f t="shared" si="173"/>
        <v>0</v>
      </c>
      <c r="F326" s="63">
        <f>SUM(F325)</f>
        <v>15000</v>
      </c>
      <c r="G326" s="63">
        <f>SUM(G325)</f>
        <v>15000</v>
      </c>
      <c r="H326" s="63">
        <f>SUM(H325)</f>
        <v>0</v>
      </c>
    </row>
    <row r="327" spans="1:8" s="64" customFormat="1" x14ac:dyDescent="0.2">
      <c r="A327" s="10"/>
      <c r="B327" s="4"/>
      <c r="C327" s="5"/>
      <c r="D327" s="27"/>
      <c r="E327" s="5"/>
      <c r="F327" s="27"/>
      <c r="G327" s="27"/>
      <c r="H327" s="27"/>
    </row>
    <row r="328" spans="1:8" x14ac:dyDescent="0.2">
      <c r="A328" s="10" t="s">
        <v>276</v>
      </c>
      <c r="B328" s="4" t="s">
        <v>277</v>
      </c>
      <c r="C328" s="5">
        <v>0</v>
      </c>
      <c r="D328" s="27">
        <v>5000</v>
      </c>
      <c r="E328" s="5">
        <v>0</v>
      </c>
      <c r="F328" s="27">
        <v>10000</v>
      </c>
      <c r="G328" s="27">
        <v>10000</v>
      </c>
      <c r="H328" s="27"/>
    </row>
    <row r="329" spans="1:8" x14ac:dyDescent="0.2">
      <c r="A329" s="61"/>
      <c r="B329" s="62" t="s">
        <v>663</v>
      </c>
      <c r="C329" s="63">
        <f t="shared" ref="C329:E329" si="174">SUM(C328)</f>
        <v>0</v>
      </c>
      <c r="D329" s="63">
        <f>SUM(D328)</f>
        <v>5000</v>
      </c>
      <c r="E329" s="63">
        <f t="shared" si="174"/>
        <v>0</v>
      </c>
      <c r="F329" s="63">
        <f>SUM(F328)</f>
        <v>10000</v>
      </c>
      <c r="G329" s="63">
        <f>SUM(G328)</f>
        <v>10000</v>
      </c>
      <c r="H329" s="63">
        <f>SUM(H328)</f>
        <v>0</v>
      </c>
    </row>
    <row r="330" spans="1:8" s="64" customFormat="1" x14ac:dyDescent="0.2">
      <c r="A330" s="10"/>
      <c r="B330" s="4"/>
      <c r="C330" s="5"/>
      <c r="D330" s="27"/>
      <c r="E330" s="5"/>
      <c r="F330" s="27"/>
      <c r="G330" s="27"/>
      <c r="H330" s="27"/>
    </row>
    <row r="331" spans="1:8" s="82" customFormat="1" x14ac:dyDescent="0.2">
      <c r="A331" s="10" t="s">
        <v>278</v>
      </c>
      <c r="B331" s="4" t="s">
        <v>768</v>
      </c>
      <c r="C331" s="5">
        <v>1915</v>
      </c>
      <c r="D331" s="27">
        <v>3000</v>
      </c>
      <c r="E331" s="5">
        <v>1122</v>
      </c>
      <c r="F331" s="27">
        <v>3500</v>
      </c>
      <c r="G331" s="27">
        <v>3500</v>
      </c>
      <c r="H331" s="27"/>
    </row>
    <row r="332" spans="1:8" x14ac:dyDescent="0.2">
      <c r="A332" s="61"/>
      <c r="B332" s="62" t="s">
        <v>663</v>
      </c>
      <c r="C332" s="63">
        <f t="shared" ref="C332:E332" si="175">SUM(C331)</f>
        <v>1915</v>
      </c>
      <c r="D332" s="63">
        <f t="shared" si="175"/>
        <v>3000</v>
      </c>
      <c r="E332" s="63">
        <f t="shared" si="175"/>
        <v>1122</v>
      </c>
      <c r="F332" s="63">
        <f t="shared" ref="F332:G332" si="176">SUM(F331)</f>
        <v>3500</v>
      </c>
      <c r="G332" s="63">
        <f t="shared" si="176"/>
        <v>3500</v>
      </c>
      <c r="H332" s="63">
        <f t="shared" ref="H332" si="177">SUM(H331)</f>
        <v>0</v>
      </c>
    </row>
    <row r="333" spans="1:8" s="64" customFormat="1" x14ac:dyDescent="0.2">
      <c r="A333" s="79"/>
      <c r="B333" s="80"/>
      <c r="C333" s="81"/>
      <c r="D333" s="81"/>
      <c r="E333" s="81"/>
      <c r="F333" s="81"/>
      <c r="G333" s="81"/>
      <c r="H333" s="81"/>
    </row>
    <row r="334" spans="1:8" x14ac:dyDescent="0.2">
      <c r="A334" s="10" t="s">
        <v>279</v>
      </c>
      <c r="B334" s="4" t="s">
        <v>805</v>
      </c>
      <c r="C334" s="5">
        <v>681</v>
      </c>
      <c r="D334" s="27">
        <v>2890</v>
      </c>
      <c r="E334" s="5">
        <v>430</v>
      </c>
      <c r="F334" s="27">
        <v>2890</v>
      </c>
      <c r="G334" s="27">
        <v>2890</v>
      </c>
      <c r="H334" s="27"/>
    </row>
    <row r="335" spans="1:8" x14ac:dyDescent="0.2">
      <c r="A335" s="61"/>
      <c r="B335" s="62" t="s">
        <v>663</v>
      </c>
      <c r="C335" s="63">
        <f t="shared" ref="C335:E335" si="178">SUM(C334)</f>
        <v>681</v>
      </c>
      <c r="D335" s="63">
        <f>SUM(D334)</f>
        <v>2890</v>
      </c>
      <c r="E335" s="63">
        <f t="shared" si="178"/>
        <v>430</v>
      </c>
      <c r="F335" s="63">
        <f>SUM(F334)</f>
        <v>2890</v>
      </c>
      <c r="G335" s="63">
        <f>SUM(G334)</f>
        <v>2890</v>
      </c>
      <c r="H335" s="63">
        <f>SUM(H334)</f>
        <v>0</v>
      </c>
    </row>
    <row r="336" spans="1:8" s="64" customFormat="1" x14ac:dyDescent="0.2">
      <c r="A336" s="10"/>
      <c r="B336" s="4"/>
      <c r="C336" s="5"/>
      <c r="D336" s="27"/>
      <c r="E336" s="5"/>
      <c r="F336" s="27"/>
      <c r="G336" s="27"/>
      <c r="H336" s="27"/>
    </row>
    <row r="337" spans="1:8" x14ac:dyDescent="0.2">
      <c r="A337" s="10" t="s">
        <v>280</v>
      </c>
      <c r="B337" s="4" t="s">
        <v>281</v>
      </c>
      <c r="C337" s="5">
        <v>7089</v>
      </c>
      <c r="D337" s="27">
        <v>3825</v>
      </c>
      <c r="E337" s="5">
        <v>2855</v>
      </c>
      <c r="F337" s="27">
        <v>3000</v>
      </c>
      <c r="G337" s="27">
        <v>3000</v>
      </c>
      <c r="H337" s="27"/>
    </row>
    <row r="338" spans="1:8" x14ac:dyDescent="0.2">
      <c r="A338" s="61"/>
      <c r="B338" s="62" t="s">
        <v>663</v>
      </c>
      <c r="C338" s="63">
        <f t="shared" ref="C338:F338" si="179">SUM(C337)</f>
        <v>7089</v>
      </c>
      <c r="D338" s="63">
        <f t="shared" si="179"/>
        <v>3825</v>
      </c>
      <c r="E338" s="63">
        <f t="shared" si="179"/>
        <v>2855</v>
      </c>
      <c r="F338" s="63">
        <f t="shared" si="179"/>
        <v>3000</v>
      </c>
      <c r="G338" s="63">
        <f t="shared" ref="G338" si="180">SUM(G337)</f>
        <v>3000</v>
      </c>
      <c r="H338" s="63">
        <f t="shared" ref="H338" si="181">SUM(H337)</f>
        <v>0</v>
      </c>
    </row>
    <row r="339" spans="1:8" x14ac:dyDescent="0.2">
      <c r="A339" s="10"/>
      <c r="B339" s="4"/>
      <c r="C339" s="5"/>
      <c r="D339" s="27"/>
      <c r="E339" s="5"/>
      <c r="G339" s="27"/>
      <c r="H339" s="27"/>
    </row>
    <row r="340" spans="1:8" x14ac:dyDescent="0.2">
      <c r="A340" s="10" t="s">
        <v>282</v>
      </c>
      <c r="B340" s="4" t="s">
        <v>181</v>
      </c>
      <c r="C340" s="5">
        <v>23870</v>
      </c>
      <c r="D340" s="27">
        <v>26506</v>
      </c>
      <c r="E340" s="5">
        <v>6079</v>
      </c>
      <c r="F340" s="27">
        <v>22434</v>
      </c>
      <c r="G340" s="27">
        <v>22434</v>
      </c>
      <c r="H340" s="27"/>
    </row>
    <row r="341" spans="1:8" x14ac:dyDescent="0.2">
      <c r="A341" s="10" t="s">
        <v>283</v>
      </c>
      <c r="B341" s="4" t="s">
        <v>185</v>
      </c>
      <c r="C341" s="5">
        <v>10687</v>
      </c>
      <c r="D341" s="27">
        <v>12000</v>
      </c>
      <c r="E341" s="5">
        <v>6783</v>
      </c>
      <c r="F341" s="27">
        <v>15571</v>
      </c>
      <c r="G341" s="27">
        <v>15571</v>
      </c>
      <c r="H341" s="27"/>
    </row>
    <row r="342" spans="1:8" x14ac:dyDescent="0.2">
      <c r="A342" s="10" t="s">
        <v>284</v>
      </c>
      <c r="B342" s="4" t="s">
        <v>285</v>
      </c>
      <c r="C342" s="5">
        <v>5836</v>
      </c>
      <c r="D342" s="27">
        <v>3475</v>
      </c>
      <c r="E342" s="5">
        <v>3473</v>
      </c>
      <c r="F342" s="27">
        <v>4040</v>
      </c>
      <c r="G342" s="27">
        <v>4040</v>
      </c>
      <c r="H342" s="27"/>
    </row>
    <row r="343" spans="1:8" x14ac:dyDescent="0.2">
      <c r="A343" s="10" t="s">
        <v>286</v>
      </c>
      <c r="B343" s="4" t="s">
        <v>189</v>
      </c>
      <c r="C343" s="5">
        <v>0</v>
      </c>
      <c r="D343" s="27">
        <v>0</v>
      </c>
      <c r="E343" s="5">
        <v>0</v>
      </c>
      <c r="F343" s="27">
        <v>0</v>
      </c>
      <c r="G343" s="27">
        <v>0</v>
      </c>
      <c r="H343" s="27"/>
    </row>
    <row r="344" spans="1:8" x14ac:dyDescent="0.2">
      <c r="A344" s="10" t="s">
        <v>287</v>
      </c>
      <c r="B344" s="4" t="s">
        <v>288</v>
      </c>
      <c r="C344" s="5">
        <v>202</v>
      </c>
      <c r="D344" s="27">
        <v>425</v>
      </c>
      <c r="E344" s="5">
        <v>85</v>
      </c>
      <c r="F344" s="27">
        <v>425</v>
      </c>
      <c r="G344" s="27">
        <v>425</v>
      </c>
      <c r="H344" s="27"/>
    </row>
    <row r="345" spans="1:8" x14ac:dyDescent="0.2">
      <c r="A345" s="10" t="s">
        <v>289</v>
      </c>
      <c r="B345" s="4" t="s">
        <v>899</v>
      </c>
      <c r="C345" s="5">
        <v>33269</v>
      </c>
      <c r="D345" s="27">
        <v>39756</v>
      </c>
      <c r="E345" s="5">
        <v>25171</v>
      </c>
      <c r="F345" s="27">
        <v>76184</v>
      </c>
      <c r="G345" s="27">
        <v>75106</v>
      </c>
      <c r="H345" s="27"/>
    </row>
    <row r="346" spans="1:8" s="64" customFormat="1" x14ac:dyDescent="0.2">
      <c r="A346" s="10" t="s">
        <v>290</v>
      </c>
      <c r="B346" s="4" t="s">
        <v>195</v>
      </c>
      <c r="C346" s="5">
        <v>1543</v>
      </c>
      <c r="D346" s="27">
        <v>1070</v>
      </c>
      <c r="E346" s="5">
        <v>892</v>
      </c>
      <c r="F346" s="27">
        <v>1113</v>
      </c>
      <c r="G346" s="27">
        <v>1113</v>
      </c>
      <c r="H346" s="27"/>
    </row>
    <row r="347" spans="1:8" x14ac:dyDescent="0.2">
      <c r="A347" s="10" t="s">
        <v>934</v>
      </c>
      <c r="B347" s="4" t="s">
        <v>935</v>
      </c>
      <c r="C347" s="5">
        <v>323</v>
      </c>
      <c r="D347" s="27">
        <v>264</v>
      </c>
      <c r="E347" s="5">
        <v>220</v>
      </c>
      <c r="F347" s="27">
        <v>275</v>
      </c>
      <c r="G347" s="27">
        <v>275</v>
      </c>
      <c r="H347" s="27"/>
    </row>
    <row r="348" spans="1:8" x14ac:dyDescent="0.2">
      <c r="A348" s="61"/>
      <c r="B348" s="62" t="s">
        <v>663</v>
      </c>
      <c r="C348" s="63">
        <f t="shared" ref="C348:E348" si="182">SUM(C340:C347)</f>
        <v>75730</v>
      </c>
      <c r="D348" s="63">
        <f>SUM(D340:D347)</f>
        <v>83496</v>
      </c>
      <c r="E348" s="63">
        <f t="shared" si="182"/>
        <v>42703</v>
      </c>
      <c r="F348" s="63">
        <f>SUM(F340:F347)</f>
        <v>120042</v>
      </c>
      <c r="G348" s="63">
        <f>SUM(G340:G347)</f>
        <v>118964</v>
      </c>
      <c r="H348" s="63">
        <f>SUM(H340:H347)</f>
        <v>0</v>
      </c>
    </row>
    <row r="349" spans="1:8" s="64" customFormat="1" x14ac:dyDescent="0.2">
      <c r="A349" s="10"/>
      <c r="B349" s="4"/>
      <c r="C349" s="5"/>
      <c r="D349" s="27"/>
      <c r="E349" s="5"/>
      <c r="F349" s="27"/>
      <c r="G349" s="27"/>
      <c r="H349" s="27"/>
    </row>
    <row r="350" spans="1:8" x14ac:dyDescent="0.2">
      <c r="A350" s="10" t="s">
        <v>291</v>
      </c>
      <c r="B350" s="4" t="s">
        <v>200</v>
      </c>
      <c r="C350" s="5">
        <v>0</v>
      </c>
      <c r="D350" s="27">
        <v>0</v>
      </c>
      <c r="E350" s="5">
        <v>0</v>
      </c>
      <c r="F350" s="27">
        <v>0</v>
      </c>
      <c r="G350" s="27">
        <v>0</v>
      </c>
      <c r="H350" s="27"/>
    </row>
    <row r="351" spans="1:8" x14ac:dyDescent="0.2">
      <c r="A351" s="10" t="s">
        <v>988</v>
      </c>
      <c r="B351" s="4" t="s">
        <v>802</v>
      </c>
      <c r="C351" s="5">
        <v>0</v>
      </c>
      <c r="D351" s="27">
        <v>0</v>
      </c>
      <c r="E351" s="5">
        <v>0</v>
      </c>
      <c r="F351" s="27">
        <v>0</v>
      </c>
      <c r="G351" s="27">
        <v>0</v>
      </c>
      <c r="H351" s="27"/>
    </row>
    <row r="352" spans="1:8" s="64" customFormat="1" x14ac:dyDescent="0.2">
      <c r="A352" s="61"/>
      <c r="B352" s="62" t="s">
        <v>663</v>
      </c>
      <c r="C352" s="63">
        <f>SUM(C350:C351)</f>
        <v>0</v>
      </c>
      <c r="D352" s="63">
        <f t="shared" ref="D352" si="183">SUM(D350:D351)</f>
        <v>0</v>
      </c>
      <c r="E352" s="63">
        <f t="shared" ref="E352:F352" si="184">SUM(E350:E351)</f>
        <v>0</v>
      </c>
      <c r="F352" s="63">
        <f t="shared" si="184"/>
        <v>0</v>
      </c>
      <c r="G352" s="63">
        <f t="shared" ref="G352" si="185">SUM(G350:G351)</f>
        <v>0</v>
      </c>
      <c r="H352" s="63">
        <f t="shared" ref="H352" si="186">SUM(H350:H351)</f>
        <v>0</v>
      </c>
    </row>
    <row r="353" spans="1:8" x14ac:dyDescent="0.2">
      <c r="A353" s="10"/>
      <c r="B353" s="4"/>
      <c r="C353" s="5"/>
      <c r="D353" s="27"/>
      <c r="E353" s="5"/>
      <c r="G353" s="27"/>
      <c r="H353" s="27"/>
    </row>
    <row r="354" spans="1:8" s="8" customFormat="1" x14ac:dyDescent="0.2">
      <c r="A354" s="10" t="s">
        <v>856</v>
      </c>
      <c r="B354" s="4" t="s">
        <v>767</v>
      </c>
      <c r="C354" s="5">
        <v>0</v>
      </c>
      <c r="D354" s="27">
        <v>0</v>
      </c>
      <c r="E354" s="5">
        <v>0</v>
      </c>
      <c r="F354" s="27">
        <v>0</v>
      </c>
      <c r="G354" s="27">
        <v>0</v>
      </c>
      <c r="H354" s="27"/>
    </row>
    <row r="355" spans="1:8" s="66" customFormat="1" x14ac:dyDescent="0.2">
      <c r="A355" s="61"/>
      <c r="B355" s="62" t="s">
        <v>663</v>
      </c>
      <c r="C355" s="63">
        <f t="shared" ref="C355:F355" si="187">SUM(C354)</f>
        <v>0</v>
      </c>
      <c r="D355" s="63">
        <f t="shared" ref="D355" si="188">SUM(D354)</f>
        <v>0</v>
      </c>
      <c r="E355" s="63">
        <f t="shared" si="187"/>
        <v>0</v>
      </c>
      <c r="F355" s="63">
        <f t="shared" si="187"/>
        <v>0</v>
      </c>
      <c r="G355" s="63">
        <f t="shared" ref="G355" si="189">SUM(G354)</f>
        <v>0</v>
      </c>
      <c r="H355" s="63">
        <f t="shared" ref="H355" si="190">SUM(H354)</f>
        <v>0</v>
      </c>
    </row>
    <row r="356" spans="1:8" s="8" customFormat="1" ht="22.5" x14ac:dyDescent="0.2">
      <c r="A356" s="79" t="s">
        <v>872</v>
      </c>
      <c r="B356" s="80" t="s">
        <v>866</v>
      </c>
      <c r="C356" s="81">
        <v>5000</v>
      </c>
      <c r="D356" s="81">
        <v>2500</v>
      </c>
      <c r="E356" s="81">
        <v>0</v>
      </c>
      <c r="F356" s="81">
        <v>2500</v>
      </c>
      <c r="G356" s="81">
        <v>2500</v>
      </c>
      <c r="H356" s="81"/>
    </row>
    <row r="357" spans="1:8" x14ac:dyDescent="0.2">
      <c r="A357" s="79"/>
      <c r="B357" s="80"/>
      <c r="C357" s="81"/>
      <c r="D357" s="81"/>
      <c r="E357" s="81"/>
      <c r="F357" s="81"/>
      <c r="G357" s="81"/>
      <c r="H357" s="81"/>
    </row>
    <row r="358" spans="1:8" x14ac:dyDescent="0.2">
      <c r="A358" s="65"/>
      <c r="B358" s="62" t="s">
        <v>666</v>
      </c>
      <c r="C358" s="68">
        <f t="shared" ref="C358:G358" si="191">C356+C355+C352+C348+C338+C335+C332+C329+C326+C323+C320+C315+C308+C303+C300+C297+C294+C290+C287+C282+C279+C276+C273+C265+C260+C257+C254+C251</f>
        <v>307424</v>
      </c>
      <c r="D358" s="68">
        <f t="shared" si="191"/>
        <v>392018</v>
      </c>
      <c r="E358" s="68">
        <f t="shared" si="191"/>
        <v>191247</v>
      </c>
      <c r="F358" s="68">
        <f t="shared" si="191"/>
        <v>521803</v>
      </c>
      <c r="G358" s="68">
        <f t="shared" si="191"/>
        <v>520725</v>
      </c>
      <c r="H358" s="68">
        <f t="shared" ref="H358" si="192">H356+H355+H352+H348+H338+H335+H332+H329+H326+H323+H320+H315+H308+H303+H300+H297+H294+H290+H287+H282+H279+H276+H273+H265+H260+H257+H254+H251</f>
        <v>0</v>
      </c>
    </row>
    <row r="359" spans="1:8" x14ac:dyDescent="0.2">
      <c r="A359" s="11"/>
      <c r="B359" s="6" t="s">
        <v>688</v>
      </c>
      <c r="C359" s="7"/>
      <c r="D359" s="28"/>
      <c r="E359" s="7"/>
      <c r="F359" s="28"/>
      <c r="G359" s="28"/>
      <c r="H359" s="28"/>
    </row>
    <row r="360" spans="1:8" s="64" customFormat="1" x14ac:dyDescent="0.2">
      <c r="A360" s="10" t="s">
        <v>292</v>
      </c>
      <c r="B360" s="4" t="s">
        <v>293</v>
      </c>
      <c r="C360" s="5">
        <v>89268</v>
      </c>
      <c r="D360" s="27">
        <v>89634</v>
      </c>
      <c r="E360" s="5">
        <v>61433</v>
      </c>
      <c r="F360" s="27">
        <v>91967</v>
      </c>
      <c r="G360" s="27">
        <v>91967</v>
      </c>
      <c r="H360" s="27"/>
    </row>
    <row r="361" spans="1:8" s="64" customFormat="1" x14ac:dyDescent="0.2">
      <c r="A361" s="10" t="s">
        <v>294</v>
      </c>
      <c r="B361" s="4" t="s">
        <v>295</v>
      </c>
      <c r="C361" s="5">
        <v>0</v>
      </c>
      <c r="D361" s="27">
        <v>0</v>
      </c>
      <c r="E361" s="5">
        <v>0</v>
      </c>
      <c r="F361" s="27">
        <v>0</v>
      </c>
      <c r="G361" s="27">
        <v>0</v>
      </c>
      <c r="H361" s="27"/>
    </row>
    <row r="362" spans="1:8" s="64" customFormat="1" x14ac:dyDescent="0.2">
      <c r="A362" s="10" t="s">
        <v>296</v>
      </c>
      <c r="B362" s="4" t="s">
        <v>297</v>
      </c>
      <c r="C362" s="5">
        <v>7027</v>
      </c>
      <c r="D362" s="27">
        <v>6357</v>
      </c>
      <c r="E362" s="5">
        <v>3838</v>
      </c>
      <c r="F362" s="27">
        <v>7001</v>
      </c>
      <c r="G362" s="27">
        <v>7001</v>
      </c>
      <c r="H362" s="27"/>
    </row>
    <row r="363" spans="1:8" s="64" customFormat="1" x14ac:dyDescent="0.2">
      <c r="A363" s="61"/>
      <c r="B363" s="62" t="s">
        <v>663</v>
      </c>
      <c r="C363" s="63">
        <f t="shared" ref="C363:E363" si="193">SUM(C360:C362)</f>
        <v>96295</v>
      </c>
      <c r="D363" s="63">
        <f>SUM(D360:D362)</f>
        <v>95991</v>
      </c>
      <c r="E363" s="63">
        <f t="shared" si="193"/>
        <v>65271</v>
      </c>
      <c r="F363" s="63">
        <f>SUM(F360:F362)</f>
        <v>98968</v>
      </c>
      <c r="G363" s="63">
        <f>SUM(G360:G362)</f>
        <v>98968</v>
      </c>
      <c r="H363" s="63">
        <f>SUM(H360:H362)</f>
        <v>0</v>
      </c>
    </row>
    <row r="364" spans="1:8" x14ac:dyDescent="0.2">
      <c r="A364" s="10"/>
      <c r="B364" s="4"/>
      <c r="C364" s="5"/>
      <c r="D364" s="27"/>
      <c r="E364" s="5"/>
      <c r="G364" s="27"/>
      <c r="H364" s="27"/>
    </row>
    <row r="365" spans="1:8" x14ac:dyDescent="0.2">
      <c r="A365" s="10" t="s">
        <v>300</v>
      </c>
      <c r="B365" s="4" t="s">
        <v>181</v>
      </c>
      <c r="C365" s="5">
        <v>11849</v>
      </c>
      <c r="D365" s="27">
        <v>12919</v>
      </c>
      <c r="E365" s="5">
        <v>2963</v>
      </c>
      <c r="F365" s="27">
        <v>14628</v>
      </c>
      <c r="G365" s="27">
        <v>14628</v>
      </c>
      <c r="H365" s="27"/>
    </row>
    <row r="366" spans="1:8" x14ac:dyDescent="0.2">
      <c r="A366" s="10" t="s">
        <v>301</v>
      </c>
      <c r="B366" s="4" t="s">
        <v>185</v>
      </c>
      <c r="C366" s="5">
        <v>6465</v>
      </c>
      <c r="D366" s="27">
        <v>6857</v>
      </c>
      <c r="E366" s="5">
        <v>4410</v>
      </c>
      <c r="F366" s="27">
        <v>7035</v>
      </c>
      <c r="G366" s="27">
        <v>7035</v>
      </c>
      <c r="H366" s="27"/>
    </row>
    <row r="367" spans="1:8" x14ac:dyDescent="0.2">
      <c r="A367" s="10" t="s">
        <v>302</v>
      </c>
      <c r="B367" s="4" t="s">
        <v>303</v>
      </c>
      <c r="C367" s="5">
        <v>929</v>
      </c>
      <c r="D367" s="27">
        <v>822</v>
      </c>
      <c r="E367" s="5">
        <v>822</v>
      </c>
      <c r="F367" s="27">
        <v>967</v>
      </c>
      <c r="G367" s="27">
        <v>967</v>
      </c>
      <c r="H367" s="27"/>
    </row>
    <row r="368" spans="1:8" x14ac:dyDescent="0.2">
      <c r="A368" s="10" t="s">
        <v>304</v>
      </c>
      <c r="B368" s="4" t="s">
        <v>191</v>
      </c>
      <c r="C368" s="5">
        <v>122</v>
      </c>
      <c r="D368" s="27">
        <v>194</v>
      </c>
      <c r="E368" s="5">
        <v>56</v>
      </c>
      <c r="F368" s="27">
        <v>194</v>
      </c>
      <c r="G368" s="27">
        <v>194</v>
      </c>
      <c r="H368" s="27"/>
    </row>
    <row r="369" spans="1:8" s="64" customFormat="1" x14ac:dyDescent="0.2">
      <c r="A369" s="10" t="s">
        <v>305</v>
      </c>
      <c r="B369" s="4" t="s">
        <v>193</v>
      </c>
      <c r="C369" s="5">
        <v>46045</v>
      </c>
      <c r="D369" s="27">
        <v>47147</v>
      </c>
      <c r="E369" s="5">
        <v>40341</v>
      </c>
      <c r="F369" s="27">
        <v>49834</v>
      </c>
      <c r="G369" s="27">
        <v>48645</v>
      </c>
      <c r="H369" s="27"/>
    </row>
    <row r="370" spans="1:8" s="8" customFormat="1" x14ac:dyDescent="0.2">
      <c r="A370" s="10" t="s">
        <v>306</v>
      </c>
      <c r="B370" s="4" t="s">
        <v>195</v>
      </c>
      <c r="C370" s="5">
        <v>3578</v>
      </c>
      <c r="D370" s="27">
        <v>4356</v>
      </c>
      <c r="E370" s="5">
        <v>3630</v>
      </c>
      <c r="F370" s="27">
        <v>4530</v>
      </c>
      <c r="G370" s="27">
        <v>4530</v>
      </c>
      <c r="H370" s="27"/>
    </row>
    <row r="371" spans="1:8" s="8" customFormat="1" x14ac:dyDescent="0.2">
      <c r="A371" s="10" t="s">
        <v>936</v>
      </c>
      <c r="B371" s="4" t="s">
        <v>935</v>
      </c>
      <c r="C371" s="5">
        <v>173</v>
      </c>
      <c r="D371" s="27">
        <v>292</v>
      </c>
      <c r="E371" s="5">
        <v>225</v>
      </c>
      <c r="F371" s="27">
        <v>163</v>
      </c>
      <c r="G371" s="27">
        <v>163</v>
      </c>
      <c r="H371" s="27"/>
    </row>
    <row r="372" spans="1:8" s="8" customFormat="1" x14ac:dyDescent="0.2">
      <c r="A372" s="61"/>
      <c r="B372" s="62" t="s">
        <v>663</v>
      </c>
      <c r="C372" s="63">
        <f t="shared" ref="C372:E372" si="194">SUM(C365:C371)</f>
        <v>69161</v>
      </c>
      <c r="D372" s="63">
        <f>SUM(D365:D371)</f>
        <v>72587</v>
      </c>
      <c r="E372" s="63">
        <f t="shared" si="194"/>
        <v>52447</v>
      </c>
      <c r="F372" s="63">
        <f>SUM(F365:F371)</f>
        <v>77351</v>
      </c>
      <c r="G372" s="63">
        <f>SUM(G365:G371)</f>
        <v>76162</v>
      </c>
      <c r="H372" s="63">
        <f>SUM(H365:H371)</f>
        <v>0</v>
      </c>
    </row>
    <row r="373" spans="1:8" s="8" customFormat="1" x14ac:dyDescent="0.2">
      <c r="A373" s="11"/>
      <c r="B373" s="6" t="s">
        <v>667</v>
      </c>
      <c r="C373" s="9">
        <f>C363+C372</f>
        <v>165456</v>
      </c>
      <c r="D373" s="9">
        <f t="shared" ref="D373" si="195">D363+D372</f>
        <v>168578</v>
      </c>
      <c r="E373" s="9">
        <f t="shared" ref="E373:F373" si="196">E363+E372</f>
        <v>117718</v>
      </c>
      <c r="F373" s="9">
        <f t="shared" si="196"/>
        <v>176319</v>
      </c>
      <c r="G373" s="9">
        <f t="shared" ref="G373:H373" si="197">G363+G372</f>
        <v>175130</v>
      </c>
      <c r="H373" s="9">
        <f t="shared" si="197"/>
        <v>0</v>
      </c>
    </row>
    <row r="374" spans="1:8" s="8" customFormat="1" x14ac:dyDescent="0.2">
      <c r="A374" s="11"/>
      <c r="B374" s="6" t="s">
        <v>689</v>
      </c>
      <c r="C374" s="7"/>
      <c r="D374" s="9"/>
      <c r="E374" s="9"/>
      <c r="F374" s="9"/>
      <c r="G374" s="9"/>
      <c r="H374" s="9"/>
    </row>
    <row r="375" spans="1:8" s="8" customFormat="1" x14ac:dyDescent="0.2">
      <c r="A375" s="10" t="s">
        <v>857</v>
      </c>
      <c r="B375" s="4" t="s">
        <v>858</v>
      </c>
      <c r="C375" s="5">
        <v>2647</v>
      </c>
      <c r="D375" s="105">
        <v>0</v>
      </c>
      <c r="E375" s="105">
        <v>0</v>
      </c>
      <c r="F375" s="105">
        <v>0</v>
      </c>
      <c r="G375" s="105">
        <v>0</v>
      </c>
      <c r="H375" s="105"/>
    </row>
    <row r="376" spans="1:8" x14ac:dyDescent="0.2">
      <c r="A376" s="10" t="s">
        <v>874</v>
      </c>
      <c r="B376" s="4" t="s">
        <v>875</v>
      </c>
      <c r="C376" s="5">
        <v>0</v>
      </c>
      <c r="D376" s="105">
        <v>0</v>
      </c>
      <c r="E376" s="105">
        <v>0</v>
      </c>
      <c r="F376" s="105">
        <v>0</v>
      </c>
      <c r="G376" s="105">
        <v>0</v>
      </c>
      <c r="H376" s="105"/>
    </row>
    <row r="377" spans="1:8" s="64" customFormat="1" x14ac:dyDescent="0.2">
      <c r="A377" s="61"/>
      <c r="B377" s="62" t="s">
        <v>663</v>
      </c>
      <c r="C377" s="63">
        <f t="shared" ref="C377:F377" si="198">SUM(C375:C376)</f>
        <v>2647</v>
      </c>
      <c r="D377" s="63">
        <f t="shared" si="198"/>
        <v>0</v>
      </c>
      <c r="E377" s="63">
        <f t="shared" si="198"/>
        <v>0</v>
      </c>
      <c r="F377" s="63">
        <f t="shared" si="198"/>
        <v>0</v>
      </c>
      <c r="G377" s="63">
        <f t="shared" ref="G377" si="199">SUM(G375:G376)</f>
        <v>0</v>
      </c>
      <c r="H377" s="63">
        <f t="shared" ref="H377" si="200">SUM(H375:H376)</f>
        <v>0</v>
      </c>
    </row>
    <row r="378" spans="1:8" x14ac:dyDescent="0.2">
      <c r="A378" s="11"/>
      <c r="B378" s="6"/>
      <c r="C378" s="7"/>
      <c r="D378" s="9"/>
      <c r="E378" s="9"/>
      <c r="F378" s="9"/>
      <c r="G378" s="9"/>
      <c r="H378" s="9"/>
    </row>
    <row r="379" spans="1:8" x14ac:dyDescent="0.2">
      <c r="A379" s="10" t="s">
        <v>308</v>
      </c>
      <c r="B379" s="4" t="s">
        <v>107</v>
      </c>
      <c r="C379" s="5">
        <v>34517</v>
      </c>
      <c r="D379" s="27">
        <v>35802</v>
      </c>
      <c r="E379" s="5">
        <v>32551</v>
      </c>
      <c r="F379" s="27">
        <v>37055</v>
      </c>
      <c r="G379" s="27">
        <v>37055</v>
      </c>
      <c r="H379" s="27"/>
    </row>
    <row r="380" spans="1:8" x14ac:dyDescent="0.2">
      <c r="A380" s="61"/>
      <c r="B380" s="62" t="s">
        <v>663</v>
      </c>
      <c r="C380" s="63">
        <f t="shared" ref="C380:E380" si="201">SUM(C379)</f>
        <v>34517</v>
      </c>
      <c r="D380" s="63">
        <f>SUM(D379)</f>
        <v>35802</v>
      </c>
      <c r="E380" s="63">
        <f t="shared" si="201"/>
        <v>32551</v>
      </c>
      <c r="F380" s="63">
        <f>SUM(F379)</f>
        <v>37055</v>
      </c>
      <c r="G380" s="63">
        <f>SUM(G379)</f>
        <v>37055</v>
      </c>
      <c r="H380" s="63">
        <f>SUM(H379)</f>
        <v>0</v>
      </c>
    </row>
    <row r="381" spans="1:8" x14ac:dyDescent="0.2">
      <c r="A381" s="79"/>
      <c r="B381" s="80"/>
      <c r="C381" s="81"/>
      <c r="D381" s="81"/>
      <c r="E381" s="81"/>
      <c r="F381" s="81"/>
      <c r="G381" s="81"/>
      <c r="H381" s="81"/>
    </row>
    <row r="382" spans="1:8" x14ac:dyDescent="0.2">
      <c r="A382" s="10" t="s">
        <v>949</v>
      </c>
      <c r="B382" s="4" t="s">
        <v>950</v>
      </c>
      <c r="C382" s="5">
        <v>0</v>
      </c>
      <c r="D382" s="27">
        <v>25000</v>
      </c>
      <c r="E382" s="5">
        <v>0</v>
      </c>
      <c r="F382" s="27">
        <v>25000</v>
      </c>
      <c r="G382" s="27">
        <v>25000</v>
      </c>
      <c r="H382" s="27"/>
    </row>
    <row r="383" spans="1:8" s="64" customFormat="1" x14ac:dyDescent="0.2">
      <c r="A383" s="61"/>
      <c r="B383" s="62" t="s">
        <v>663</v>
      </c>
      <c r="C383" s="63">
        <f t="shared" ref="C383:E383" si="202">SUM(C382)</f>
        <v>0</v>
      </c>
      <c r="D383" s="63">
        <f>SUM(D382)</f>
        <v>25000</v>
      </c>
      <c r="E383" s="63">
        <f t="shared" si="202"/>
        <v>0</v>
      </c>
      <c r="F383" s="63">
        <f>SUM(F382)</f>
        <v>25000</v>
      </c>
      <c r="G383" s="63">
        <f>SUM(G382)</f>
        <v>25000</v>
      </c>
      <c r="H383" s="63">
        <f>SUM(H382)</f>
        <v>0</v>
      </c>
    </row>
    <row r="384" spans="1:8" x14ac:dyDescent="0.2">
      <c r="A384" s="10"/>
      <c r="B384" s="4"/>
      <c r="C384" s="5"/>
      <c r="D384" s="27"/>
      <c r="E384" s="5"/>
      <c r="G384" s="27"/>
      <c r="H384" s="27"/>
    </row>
    <row r="385" spans="1:8" x14ac:dyDescent="0.2">
      <c r="A385" s="10" t="s">
        <v>309</v>
      </c>
      <c r="B385" s="4" t="s">
        <v>310</v>
      </c>
      <c r="C385" s="5">
        <v>42451</v>
      </c>
      <c r="D385" s="27">
        <v>46361</v>
      </c>
      <c r="E385" s="5">
        <v>37673</v>
      </c>
      <c r="F385" s="27">
        <v>0</v>
      </c>
      <c r="G385" s="27">
        <v>0</v>
      </c>
      <c r="H385" s="27"/>
    </row>
    <row r="386" spans="1:8" x14ac:dyDescent="0.2">
      <c r="A386" s="10" t="s">
        <v>311</v>
      </c>
      <c r="B386" s="4" t="s">
        <v>312</v>
      </c>
      <c r="C386" s="5">
        <v>0</v>
      </c>
      <c r="D386" s="27">
        <v>0</v>
      </c>
      <c r="E386" s="5">
        <v>0</v>
      </c>
      <c r="F386" s="27">
        <v>0</v>
      </c>
      <c r="G386" s="27">
        <v>0</v>
      </c>
      <c r="H386" s="27"/>
    </row>
    <row r="387" spans="1:8" x14ac:dyDescent="0.2">
      <c r="A387" s="10" t="s">
        <v>313</v>
      </c>
      <c r="B387" s="4" t="s">
        <v>314</v>
      </c>
      <c r="C387" s="5">
        <v>4200</v>
      </c>
      <c r="D387" s="27">
        <v>5000</v>
      </c>
      <c r="E387" s="5">
        <v>1633</v>
      </c>
      <c r="F387" s="27">
        <v>5000</v>
      </c>
      <c r="G387" s="27">
        <v>5000</v>
      </c>
      <c r="H387" s="27"/>
    </row>
    <row r="388" spans="1:8" s="64" customFormat="1" x14ac:dyDescent="0.2">
      <c r="A388" s="61"/>
      <c r="B388" s="62" t="s">
        <v>663</v>
      </c>
      <c r="C388" s="63">
        <f t="shared" ref="C388:E388" si="203">SUM(C385:C387)</f>
        <v>46651</v>
      </c>
      <c r="D388" s="63">
        <f>SUM(D385:D387)</f>
        <v>51361</v>
      </c>
      <c r="E388" s="63">
        <f t="shared" si="203"/>
        <v>39306</v>
      </c>
      <c r="F388" s="63">
        <f>SUM(F385:F387)</f>
        <v>5000</v>
      </c>
      <c r="G388" s="63">
        <f>SUM(G385:G387)</f>
        <v>5000</v>
      </c>
      <c r="H388" s="63">
        <f>SUM(H385:H387)</f>
        <v>0</v>
      </c>
    </row>
    <row r="389" spans="1:8" x14ac:dyDescent="0.2">
      <c r="A389" s="10"/>
      <c r="B389" s="4"/>
      <c r="C389" s="5"/>
      <c r="D389" s="27"/>
      <c r="E389" s="5"/>
      <c r="G389" s="27"/>
      <c r="H389" s="27"/>
    </row>
    <row r="390" spans="1:8" x14ac:dyDescent="0.2">
      <c r="A390" s="10" t="s">
        <v>315</v>
      </c>
      <c r="B390" s="4" t="s">
        <v>316</v>
      </c>
      <c r="C390" s="5">
        <v>265513</v>
      </c>
      <c r="D390" s="27">
        <v>253495</v>
      </c>
      <c r="E390" s="5">
        <v>177053</v>
      </c>
      <c r="F390" s="27">
        <v>260749</v>
      </c>
      <c r="G390" s="27">
        <v>260749</v>
      </c>
      <c r="H390" s="27"/>
    </row>
    <row r="391" spans="1:8" s="64" customFormat="1" x14ac:dyDescent="0.2">
      <c r="A391" s="10" t="s">
        <v>317</v>
      </c>
      <c r="B391" s="4" t="s">
        <v>318</v>
      </c>
      <c r="C391" s="5">
        <v>0</v>
      </c>
      <c r="D391" s="27">
        <v>0</v>
      </c>
      <c r="E391" s="5">
        <v>0</v>
      </c>
      <c r="F391" s="27">
        <v>0</v>
      </c>
      <c r="G391" s="27">
        <v>0</v>
      </c>
      <c r="H391" s="27"/>
    </row>
    <row r="392" spans="1:8" x14ac:dyDescent="0.2">
      <c r="A392" s="10" t="s">
        <v>319</v>
      </c>
      <c r="B392" s="4" t="s">
        <v>320</v>
      </c>
      <c r="C392" s="5">
        <v>115391</v>
      </c>
      <c r="D392" s="27">
        <v>148003</v>
      </c>
      <c r="E392" s="5">
        <v>52745</v>
      </c>
      <c r="F392" s="27">
        <v>154415</v>
      </c>
      <c r="G392" s="27">
        <v>154415</v>
      </c>
      <c r="H392" s="27"/>
    </row>
    <row r="393" spans="1:8" x14ac:dyDescent="0.2">
      <c r="A393" s="61"/>
      <c r="B393" s="62" t="s">
        <v>663</v>
      </c>
      <c r="C393" s="63">
        <f t="shared" ref="C393:E393" si="204">SUM(C390:C392)</f>
        <v>380904</v>
      </c>
      <c r="D393" s="63">
        <f>SUM(D390:D392)</f>
        <v>401498</v>
      </c>
      <c r="E393" s="63">
        <f t="shared" si="204"/>
        <v>229798</v>
      </c>
      <c r="F393" s="63">
        <f>SUM(F390:F392)</f>
        <v>415164</v>
      </c>
      <c r="G393" s="63">
        <f>SUM(G390:G392)</f>
        <v>415164</v>
      </c>
      <c r="H393" s="63">
        <f>SUM(H390:H392)</f>
        <v>0</v>
      </c>
    </row>
    <row r="394" spans="1:8" s="64" customFormat="1" x14ac:dyDescent="0.2">
      <c r="A394" s="10"/>
      <c r="B394" s="4"/>
      <c r="C394" s="5"/>
      <c r="D394" s="27"/>
      <c r="E394" s="5"/>
      <c r="F394" s="27"/>
      <c r="G394" s="27"/>
      <c r="H394" s="27"/>
    </row>
    <row r="395" spans="1:8" x14ac:dyDescent="0.2">
      <c r="A395" s="10" t="s">
        <v>321</v>
      </c>
      <c r="B395" s="4" t="s">
        <v>322</v>
      </c>
      <c r="C395" s="5">
        <v>134613</v>
      </c>
      <c r="D395" s="27">
        <v>139658</v>
      </c>
      <c r="E395" s="5">
        <v>158099</v>
      </c>
      <c r="F395" s="27">
        <v>118000</v>
      </c>
      <c r="G395" s="27">
        <v>118000</v>
      </c>
      <c r="H395" s="27"/>
    </row>
    <row r="396" spans="1:8" x14ac:dyDescent="0.2">
      <c r="A396" s="61"/>
      <c r="B396" s="62" t="s">
        <v>663</v>
      </c>
      <c r="C396" s="63">
        <f t="shared" ref="C396:E396" si="205">SUM(C395)</f>
        <v>134613</v>
      </c>
      <c r="D396" s="63">
        <f>SUM(D395)</f>
        <v>139658</v>
      </c>
      <c r="E396" s="63">
        <f t="shared" si="205"/>
        <v>158099</v>
      </c>
      <c r="F396" s="63">
        <f>SUM(F395)</f>
        <v>118000</v>
      </c>
      <c r="G396" s="63">
        <f>SUM(G395)</f>
        <v>118000</v>
      </c>
      <c r="H396" s="63">
        <f>SUM(H395)</f>
        <v>0</v>
      </c>
    </row>
    <row r="397" spans="1:8" s="64" customFormat="1" x14ac:dyDescent="0.2">
      <c r="A397" s="10"/>
      <c r="B397" s="4"/>
      <c r="C397" s="5"/>
      <c r="D397" s="27"/>
      <c r="E397" s="5"/>
      <c r="F397" s="27"/>
      <c r="G397" s="27"/>
      <c r="H397" s="27"/>
    </row>
    <row r="398" spans="1:8" x14ac:dyDescent="0.2">
      <c r="A398" s="10" t="s">
        <v>323</v>
      </c>
      <c r="B398" s="4" t="s">
        <v>324</v>
      </c>
      <c r="C398" s="5">
        <v>88657</v>
      </c>
      <c r="D398" s="27">
        <v>91545</v>
      </c>
      <c r="E398" s="5">
        <v>65069</v>
      </c>
      <c r="F398" s="27">
        <v>92839</v>
      </c>
      <c r="G398" s="27">
        <v>92839</v>
      </c>
      <c r="H398" s="27"/>
    </row>
    <row r="399" spans="1:8" x14ac:dyDescent="0.2">
      <c r="A399" s="10" t="s">
        <v>325</v>
      </c>
      <c r="B399" s="4" t="s">
        <v>326</v>
      </c>
      <c r="C399" s="5">
        <v>190398</v>
      </c>
      <c r="D399" s="27">
        <v>0</v>
      </c>
      <c r="E399" s="5">
        <v>0</v>
      </c>
      <c r="F399" s="27">
        <v>0</v>
      </c>
      <c r="G399" s="27">
        <v>0</v>
      </c>
      <c r="H399" s="27"/>
    </row>
    <row r="400" spans="1:8" x14ac:dyDescent="0.2">
      <c r="A400" s="10" t="s">
        <v>327</v>
      </c>
      <c r="B400" s="4" t="s">
        <v>328</v>
      </c>
      <c r="C400" s="5">
        <v>113809</v>
      </c>
      <c r="D400" s="27">
        <v>111107</v>
      </c>
      <c r="E400" s="5">
        <v>57178</v>
      </c>
      <c r="F400" s="27">
        <v>121107</v>
      </c>
      <c r="G400" s="27">
        <v>121107</v>
      </c>
      <c r="H400" s="27"/>
    </row>
    <row r="401" spans="1:8" s="64" customFormat="1" x14ac:dyDescent="0.2">
      <c r="A401" s="61"/>
      <c r="B401" s="62" t="s">
        <v>663</v>
      </c>
      <c r="C401" s="63">
        <f t="shared" ref="C401:F401" si="206">SUM(C398:C400)</f>
        <v>392864</v>
      </c>
      <c r="D401" s="63">
        <f t="shared" si="206"/>
        <v>202652</v>
      </c>
      <c r="E401" s="63">
        <f t="shared" si="206"/>
        <v>122247</v>
      </c>
      <c r="F401" s="63">
        <f t="shared" si="206"/>
        <v>213946</v>
      </c>
      <c r="G401" s="63">
        <f t="shared" ref="G401" si="207">SUM(G398:G400)</f>
        <v>213946</v>
      </c>
      <c r="H401" s="63">
        <f t="shared" ref="H401" si="208">SUM(H398:H400)</f>
        <v>0</v>
      </c>
    </row>
    <row r="402" spans="1:8" x14ac:dyDescent="0.2">
      <c r="A402" s="10"/>
      <c r="B402" s="4"/>
      <c r="C402" s="5"/>
      <c r="D402" s="27"/>
      <c r="E402" s="5"/>
      <c r="G402" s="27"/>
      <c r="H402" s="27"/>
    </row>
    <row r="403" spans="1:8" x14ac:dyDescent="0.2">
      <c r="A403" s="10" t="s">
        <v>1032</v>
      </c>
      <c r="B403" s="4" t="s">
        <v>1033</v>
      </c>
      <c r="C403" s="5">
        <v>0</v>
      </c>
      <c r="D403" s="27">
        <v>0</v>
      </c>
      <c r="E403" s="5">
        <v>0</v>
      </c>
      <c r="F403" s="27">
        <v>1000</v>
      </c>
      <c r="G403" s="27">
        <v>1000</v>
      </c>
      <c r="H403" s="27"/>
    </row>
    <row r="404" spans="1:8" x14ac:dyDescent="0.2">
      <c r="A404" s="10" t="s">
        <v>329</v>
      </c>
      <c r="B404" s="4" t="s">
        <v>330</v>
      </c>
      <c r="C404" s="5">
        <v>31452</v>
      </c>
      <c r="D404" s="27">
        <v>25812</v>
      </c>
      <c r="E404" s="5">
        <v>22452</v>
      </c>
      <c r="F404" s="27">
        <v>23327</v>
      </c>
      <c r="G404" s="27">
        <v>23327</v>
      </c>
      <c r="H404" s="27"/>
    </row>
    <row r="405" spans="1:8" s="64" customFormat="1" x14ac:dyDescent="0.2">
      <c r="A405" s="61"/>
      <c r="B405" s="62" t="s">
        <v>663</v>
      </c>
      <c r="C405" s="63">
        <f>SUM(C403:C404)</f>
        <v>31452</v>
      </c>
      <c r="D405" s="63">
        <f t="shared" ref="D405:H405" si="209">SUM(D403:D404)</f>
        <v>25812</v>
      </c>
      <c r="E405" s="63">
        <f t="shared" si="209"/>
        <v>22452</v>
      </c>
      <c r="F405" s="63">
        <f t="shared" si="209"/>
        <v>24327</v>
      </c>
      <c r="G405" s="63">
        <f t="shared" ref="G405" si="210">SUM(G403:G404)</f>
        <v>24327</v>
      </c>
      <c r="H405" s="63">
        <f t="shared" si="209"/>
        <v>0</v>
      </c>
    </row>
    <row r="406" spans="1:8" x14ac:dyDescent="0.2">
      <c r="A406" s="10"/>
      <c r="B406" s="4"/>
      <c r="C406" s="5"/>
      <c r="D406" s="27"/>
      <c r="E406" s="5"/>
      <c r="G406" s="27"/>
      <c r="H406" s="27"/>
    </row>
    <row r="407" spans="1:8" x14ac:dyDescent="0.2">
      <c r="A407" s="10" t="s">
        <v>331</v>
      </c>
      <c r="B407" s="4" t="s">
        <v>332</v>
      </c>
      <c r="C407" s="5">
        <v>28300</v>
      </c>
      <c r="D407" s="27">
        <v>30907</v>
      </c>
      <c r="E407" s="5">
        <v>25116</v>
      </c>
      <c r="F407" s="27">
        <v>80367</v>
      </c>
      <c r="G407" s="27">
        <v>80367</v>
      </c>
      <c r="H407" s="27"/>
    </row>
    <row r="408" spans="1:8" x14ac:dyDescent="0.2">
      <c r="A408" s="10" t="s">
        <v>333</v>
      </c>
      <c r="B408" s="4" t="s">
        <v>334</v>
      </c>
      <c r="C408" s="5">
        <v>30977</v>
      </c>
      <c r="D408" s="27">
        <v>0</v>
      </c>
      <c r="E408" s="5">
        <v>0</v>
      </c>
      <c r="F408" s="27">
        <v>40000</v>
      </c>
      <c r="G408" s="27">
        <v>40000</v>
      </c>
      <c r="H408" s="27"/>
    </row>
    <row r="409" spans="1:8" x14ac:dyDescent="0.2">
      <c r="A409" s="10" t="s">
        <v>335</v>
      </c>
      <c r="B409" s="4" t="s">
        <v>336</v>
      </c>
      <c r="C409" s="5">
        <v>4548</v>
      </c>
      <c r="D409" s="27">
        <v>4292</v>
      </c>
      <c r="E409" s="5">
        <v>1407</v>
      </c>
      <c r="F409" s="27">
        <v>5300</v>
      </c>
      <c r="G409" s="27">
        <v>5300</v>
      </c>
      <c r="H409" s="27"/>
    </row>
    <row r="410" spans="1:8" s="64" customFormat="1" x14ac:dyDescent="0.2">
      <c r="A410" s="61"/>
      <c r="B410" s="62" t="s">
        <v>663</v>
      </c>
      <c r="C410" s="63">
        <f t="shared" ref="C410:E410" si="211">SUM(C407:C409)</f>
        <v>63825</v>
      </c>
      <c r="D410" s="63">
        <f>SUM(D407:D409)</f>
        <v>35199</v>
      </c>
      <c r="E410" s="63">
        <f t="shared" si="211"/>
        <v>26523</v>
      </c>
      <c r="F410" s="63">
        <f>SUM(F407:F409)</f>
        <v>125667</v>
      </c>
      <c r="G410" s="63">
        <f>SUM(G407:G409)</f>
        <v>125667</v>
      </c>
      <c r="H410" s="63">
        <f>SUM(H407:H409)</f>
        <v>0</v>
      </c>
    </row>
    <row r="411" spans="1:8" x14ac:dyDescent="0.2">
      <c r="A411" s="10"/>
      <c r="B411" s="4"/>
      <c r="C411" s="5"/>
      <c r="D411" s="27"/>
      <c r="E411" s="5"/>
      <c r="G411" s="27"/>
      <c r="H411" s="27"/>
    </row>
    <row r="412" spans="1:8" x14ac:dyDescent="0.2">
      <c r="A412" s="10" t="s">
        <v>337</v>
      </c>
      <c r="B412" s="4" t="s">
        <v>298</v>
      </c>
      <c r="C412" s="5">
        <v>127181</v>
      </c>
      <c r="D412" s="27">
        <v>164094</v>
      </c>
      <c r="E412" s="5">
        <v>110256</v>
      </c>
      <c r="F412" s="27">
        <v>201051</v>
      </c>
      <c r="G412" s="27">
        <v>201051</v>
      </c>
      <c r="H412" s="27"/>
    </row>
    <row r="413" spans="1:8" x14ac:dyDescent="0.2">
      <c r="A413" s="10" t="s">
        <v>338</v>
      </c>
      <c r="B413" s="4" t="s">
        <v>299</v>
      </c>
      <c r="C413" s="5">
        <v>0</v>
      </c>
      <c r="D413" s="27">
        <v>0</v>
      </c>
      <c r="E413" s="5">
        <v>0</v>
      </c>
      <c r="F413" s="27">
        <v>0</v>
      </c>
      <c r="G413" s="27">
        <v>0</v>
      </c>
      <c r="H413" s="27"/>
    </row>
    <row r="414" spans="1:8" x14ac:dyDescent="0.2">
      <c r="A414" s="10" t="s">
        <v>339</v>
      </c>
      <c r="B414" s="4" t="s">
        <v>772</v>
      </c>
      <c r="C414" s="5">
        <v>131214</v>
      </c>
      <c r="D414" s="27">
        <v>131342</v>
      </c>
      <c r="E414" s="5">
        <v>70494</v>
      </c>
      <c r="F414" s="27">
        <v>120227</v>
      </c>
      <c r="G414" s="27">
        <v>120227</v>
      </c>
      <c r="H414" s="27"/>
    </row>
    <row r="415" spans="1:8" s="64" customFormat="1" x14ac:dyDescent="0.2">
      <c r="A415" s="61"/>
      <c r="B415" s="62" t="s">
        <v>663</v>
      </c>
      <c r="C415" s="63">
        <f t="shared" ref="C415:E415" si="212">SUM(C412:C414)</f>
        <v>258395</v>
      </c>
      <c r="D415" s="63">
        <f>SUM(D412:D414)</f>
        <v>295436</v>
      </c>
      <c r="E415" s="63">
        <f t="shared" si="212"/>
        <v>180750</v>
      </c>
      <c r="F415" s="63">
        <f>SUM(F412:F414)</f>
        <v>321278</v>
      </c>
      <c r="G415" s="63">
        <f>SUM(G412:G414)</f>
        <v>321278</v>
      </c>
      <c r="H415" s="63">
        <f>SUM(H412:H414)</f>
        <v>0</v>
      </c>
    </row>
    <row r="416" spans="1:8" x14ac:dyDescent="0.2">
      <c r="A416" s="10"/>
      <c r="B416" s="4"/>
      <c r="C416" s="5"/>
      <c r="D416" s="27"/>
      <c r="E416" s="5"/>
      <c r="G416" s="27"/>
      <c r="H416" s="27"/>
    </row>
    <row r="417" spans="1:8" x14ac:dyDescent="0.2">
      <c r="A417" s="10" t="s">
        <v>340</v>
      </c>
      <c r="B417" s="4" t="s">
        <v>341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/>
    </row>
    <row r="418" spans="1:8" x14ac:dyDescent="0.2">
      <c r="A418" s="10" t="s">
        <v>342</v>
      </c>
      <c r="B418" s="4" t="s">
        <v>343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/>
    </row>
    <row r="419" spans="1:8" x14ac:dyDescent="0.2">
      <c r="A419" s="10" t="s">
        <v>344</v>
      </c>
      <c r="B419" s="4" t="s">
        <v>341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/>
    </row>
    <row r="420" spans="1:8" x14ac:dyDescent="0.2">
      <c r="A420" s="61"/>
      <c r="B420" s="62" t="s">
        <v>663</v>
      </c>
      <c r="C420" s="63">
        <f t="shared" ref="C420:E420" si="213">SUM(C417:C419)</f>
        <v>0</v>
      </c>
      <c r="D420" s="63">
        <f>SUM(D417:D419)</f>
        <v>0</v>
      </c>
      <c r="E420" s="63">
        <f t="shared" si="213"/>
        <v>0</v>
      </c>
      <c r="F420" s="63">
        <f>SUM(F417:F419)</f>
        <v>0</v>
      </c>
      <c r="G420" s="63">
        <f>SUM(G417:G419)</f>
        <v>0</v>
      </c>
      <c r="H420" s="63">
        <f>SUM(H417:H419)</f>
        <v>0</v>
      </c>
    </row>
    <row r="421" spans="1:8" x14ac:dyDescent="0.2">
      <c r="A421" s="10"/>
      <c r="B421" s="4"/>
      <c r="C421" s="5"/>
      <c r="D421" s="27"/>
      <c r="E421" s="5"/>
      <c r="G421" s="27"/>
      <c r="H421" s="27"/>
    </row>
    <row r="422" spans="1:8" x14ac:dyDescent="0.2">
      <c r="A422" s="10" t="s">
        <v>345</v>
      </c>
      <c r="B422" s="4" t="s">
        <v>181</v>
      </c>
      <c r="C422" s="5">
        <v>70990</v>
      </c>
      <c r="D422" s="27">
        <v>76285</v>
      </c>
      <c r="E422" s="5">
        <v>17497</v>
      </c>
      <c r="F422" s="27">
        <v>100335</v>
      </c>
      <c r="G422" s="27">
        <v>100335</v>
      </c>
      <c r="H422" s="27"/>
    </row>
    <row r="423" spans="1:8" x14ac:dyDescent="0.2">
      <c r="A423" s="10" t="s">
        <v>346</v>
      </c>
      <c r="B423" s="4" t="s">
        <v>185</v>
      </c>
      <c r="C423" s="5">
        <v>40269</v>
      </c>
      <c r="D423" s="27">
        <v>46500</v>
      </c>
      <c r="E423" s="5">
        <v>30957</v>
      </c>
      <c r="F423" s="27">
        <v>48578</v>
      </c>
      <c r="G423" s="27">
        <v>48578</v>
      </c>
      <c r="H423" s="27"/>
    </row>
    <row r="424" spans="1:8" x14ac:dyDescent="0.2">
      <c r="A424" s="10" t="s">
        <v>347</v>
      </c>
      <c r="B424" s="4" t="s">
        <v>303</v>
      </c>
      <c r="C424" s="5">
        <v>49830</v>
      </c>
      <c r="D424" s="27">
        <v>44216</v>
      </c>
      <c r="E424" s="5">
        <v>44188</v>
      </c>
      <c r="F424" s="27">
        <v>51991</v>
      </c>
      <c r="G424" s="27">
        <v>51991</v>
      </c>
      <c r="H424" s="27"/>
    </row>
    <row r="425" spans="1:8" x14ac:dyDescent="0.2">
      <c r="A425" s="10" t="s">
        <v>348</v>
      </c>
      <c r="B425" s="4" t="s">
        <v>189</v>
      </c>
      <c r="C425" s="5">
        <v>0</v>
      </c>
      <c r="D425" s="27">
        <v>0</v>
      </c>
      <c r="E425" s="5">
        <v>0</v>
      </c>
      <c r="F425" s="27">
        <v>0</v>
      </c>
      <c r="G425" s="27">
        <v>0</v>
      </c>
      <c r="H425" s="27"/>
    </row>
    <row r="426" spans="1:8" s="64" customFormat="1" x14ac:dyDescent="0.2">
      <c r="A426" s="10" t="s">
        <v>349</v>
      </c>
      <c r="B426" s="4" t="s">
        <v>191</v>
      </c>
      <c r="C426" s="5">
        <v>503</v>
      </c>
      <c r="D426" s="27">
        <v>562</v>
      </c>
      <c r="E426" s="5">
        <v>254</v>
      </c>
      <c r="F426" s="27">
        <v>600</v>
      </c>
      <c r="G426" s="27">
        <v>600</v>
      </c>
      <c r="H426" s="27"/>
    </row>
    <row r="427" spans="1:8" x14ac:dyDescent="0.2">
      <c r="A427" s="10" t="s">
        <v>350</v>
      </c>
      <c r="B427" s="4" t="s">
        <v>193</v>
      </c>
      <c r="C427" s="5">
        <v>297721</v>
      </c>
      <c r="D427" s="27">
        <v>367868</v>
      </c>
      <c r="E427" s="5">
        <v>242827</v>
      </c>
      <c r="F427" s="27">
        <v>407658</v>
      </c>
      <c r="G427" s="27">
        <v>406811</v>
      </c>
      <c r="H427" s="27"/>
    </row>
    <row r="428" spans="1:8" x14ac:dyDescent="0.2">
      <c r="A428" s="10" t="s">
        <v>351</v>
      </c>
      <c r="B428" s="4" t="s">
        <v>195</v>
      </c>
      <c r="C428" s="5">
        <v>11570</v>
      </c>
      <c r="D428" s="27">
        <v>11921</v>
      </c>
      <c r="E428" s="5">
        <v>10699</v>
      </c>
      <c r="F428" s="27">
        <v>14941</v>
      </c>
      <c r="G428" s="27">
        <v>14941</v>
      </c>
      <c r="H428" s="27"/>
    </row>
    <row r="429" spans="1:8" x14ac:dyDescent="0.2">
      <c r="A429" s="10" t="s">
        <v>352</v>
      </c>
      <c r="B429" s="4" t="s">
        <v>197</v>
      </c>
      <c r="C429" s="5">
        <v>1025</v>
      </c>
      <c r="D429" s="27">
        <v>1610</v>
      </c>
      <c r="E429" s="5">
        <v>1577</v>
      </c>
      <c r="F429" s="27">
        <v>2322</v>
      </c>
      <c r="G429" s="27">
        <v>2322</v>
      </c>
      <c r="H429" s="27"/>
    </row>
    <row r="430" spans="1:8" x14ac:dyDescent="0.2">
      <c r="A430" s="10" t="s">
        <v>353</v>
      </c>
      <c r="B430" s="4" t="s">
        <v>199</v>
      </c>
      <c r="C430" s="5">
        <v>0</v>
      </c>
      <c r="D430" s="27">
        <v>0</v>
      </c>
      <c r="E430" s="5">
        <v>0</v>
      </c>
      <c r="F430" s="27">
        <v>0</v>
      </c>
      <c r="G430" s="27">
        <v>0</v>
      </c>
      <c r="H430" s="27"/>
    </row>
    <row r="431" spans="1:8" s="64" customFormat="1" x14ac:dyDescent="0.2">
      <c r="A431" s="61"/>
      <c r="B431" s="62" t="s">
        <v>663</v>
      </c>
      <c r="C431" s="63">
        <f t="shared" ref="C431:E431" si="214">SUM(C422:C430)</f>
        <v>471908</v>
      </c>
      <c r="D431" s="63">
        <f>SUM(D422:D430)</f>
        <v>548962</v>
      </c>
      <c r="E431" s="63">
        <f t="shared" si="214"/>
        <v>347999</v>
      </c>
      <c r="F431" s="63">
        <f>SUM(F422:F430)</f>
        <v>626425</v>
      </c>
      <c r="G431" s="63">
        <f>SUM(G422:G430)</f>
        <v>625578</v>
      </c>
      <c r="H431" s="63">
        <f>SUM(H422:H430)</f>
        <v>0</v>
      </c>
    </row>
    <row r="432" spans="1:8" x14ac:dyDescent="0.2">
      <c r="A432" s="10"/>
      <c r="B432" s="4"/>
      <c r="C432" s="5"/>
      <c r="D432" s="27"/>
      <c r="E432" s="5"/>
      <c r="G432" s="27"/>
      <c r="H432" s="27"/>
    </row>
    <row r="433" spans="1:9" x14ac:dyDescent="0.2">
      <c r="A433" s="10" t="s">
        <v>354</v>
      </c>
      <c r="B433" s="4" t="s">
        <v>854</v>
      </c>
      <c r="C433" s="5">
        <v>38560</v>
      </c>
      <c r="D433" s="27">
        <v>38560</v>
      </c>
      <c r="E433" s="5">
        <v>38560</v>
      </c>
      <c r="F433" s="27">
        <v>38560</v>
      </c>
      <c r="G433" s="27">
        <v>38560</v>
      </c>
      <c r="H433" s="27"/>
    </row>
    <row r="434" spans="1:9" s="64" customFormat="1" x14ac:dyDescent="0.2">
      <c r="A434" s="10" t="s">
        <v>989</v>
      </c>
      <c r="B434" s="4" t="s">
        <v>807</v>
      </c>
      <c r="C434" s="5">
        <v>6142</v>
      </c>
      <c r="D434" s="27">
        <v>2560</v>
      </c>
      <c r="E434" s="5">
        <v>2593</v>
      </c>
      <c r="F434" s="27">
        <v>5056</v>
      </c>
      <c r="G434" s="27">
        <v>1211</v>
      </c>
      <c r="H434" s="27"/>
    </row>
    <row r="435" spans="1:9" s="64" customFormat="1" x14ac:dyDescent="0.2">
      <c r="A435" s="61"/>
      <c r="B435" s="62" t="s">
        <v>663</v>
      </c>
      <c r="C435" s="63">
        <f t="shared" ref="C435:F435" si="215">SUM(C433:C434)</f>
        <v>44702</v>
      </c>
      <c r="D435" s="63">
        <f t="shared" si="215"/>
        <v>41120</v>
      </c>
      <c r="E435" s="63">
        <f t="shared" si="215"/>
        <v>41153</v>
      </c>
      <c r="F435" s="63">
        <f t="shared" si="215"/>
        <v>43616</v>
      </c>
      <c r="G435" s="63">
        <f t="shared" ref="G435:H435" si="216">SUM(G433:G434)</f>
        <v>39771</v>
      </c>
      <c r="H435" s="63">
        <f t="shared" si="216"/>
        <v>0</v>
      </c>
    </row>
    <row r="436" spans="1:9" s="64" customFormat="1" x14ac:dyDescent="0.2">
      <c r="A436" s="10"/>
      <c r="B436" s="4"/>
      <c r="C436" s="5"/>
      <c r="D436" s="27"/>
      <c r="E436" s="5"/>
      <c r="F436" s="27"/>
      <c r="G436" s="27"/>
      <c r="H436" s="27"/>
    </row>
    <row r="437" spans="1:9" s="8" customFormat="1" x14ac:dyDescent="0.2">
      <c r="A437" s="10" t="s">
        <v>355</v>
      </c>
      <c r="B437" s="4" t="s">
        <v>201</v>
      </c>
      <c r="C437" s="5">
        <v>0</v>
      </c>
      <c r="D437" s="27">
        <v>0</v>
      </c>
      <c r="E437" s="27">
        <v>0</v>
      </c>
      <c r="F437" s="27">
        <v>0</v>
      </c>
      <c r="G437" s="27">
        <v>0</v>
      </c>
      <c r="H437" s="27"/>
    </row>
    <row r="438" spans="1:9" s="8" customFormat="1" x14ac:dyDescent="0.2">
      <c r="A438" s="10" t="s">
        <v>356</v>
      </c>
      <c r="B438" s="4" t="s">
        <v>357</v>
      </c>
      <c r="C438" s="5">
        <v>0</v>
      </c>
      <c r="D438" s="27">
        <v>0</v>
      </c>
      <c r="E438" s="27">
        <v>0</v>
      </c>
      <c r="F438" s="27">
        <v>0</v>
      </c>
      <c r="G438" s="27">
        <v>0</v>
      </c>
      <c r="H438" s="27"/>
    </row>
    <row r="439" spans="1:9" s="8" customFormat="1" x14ac:dyDescent="0.2">
      <c r="A439" s="61"/>
      <c r="B439" s="62" t="s">
        <v>663</v>
      </c>
      <c r="C439" s="63">
        <f t="shared" ref="C439" si="217">SUM(C437:C438)</f>
        <v>0</v>
      </c>
      <c r="D439" s="63">
        <f>SUM(D437:D438)</f>
        <v>0</v>
      </c>
      <c r="E439" s="63">
        <f>SUM(E437:E438)</f>
        <v>0</v>
      </c>
      <c r="F439" s="63">
        <f>SUM(F437:F438)</f>
        <v>0</v>
      </c>
      <c r="G439" s="63">
        <f>SUM(G437:G438)</f>
        <v>0</v>
      </c>
      <c r="H439" s="63">
        <f>SUM(H437:H438)</f>
        <v>0</v>
      </c>
    </row>
    <row r="440" spans="1:9" x14ac:dyDescent="0.2">
      <c r="A440" s="79"/>
      <c r="B440" s="80"/>
      <c r="C440" s="81"/>
      <c r="D440" s="81"/>
      <c r="E440" s="81"/>
      <c r="F440" s="81"/>
      <c r="G440" s="81"/>
      <c r="H440" s="81"/>
    </row>
    <row r="441" spans="1:9" s="64" customFormat="1" x14ac:dyDescent="0.2">
      <c r="A441" s="10" t="s">
        <v>940</v>
      </c>
      <c r="B441" s="4" t="s">
        <v>941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/>
    </row>
    <row r="442" spans="1:9" s="8" customFormat="1" ht="22.5" x14ac:dyDescent="0.2">
      <c r="A442" s="79" t="s">
        <v>873</v>
      </c>
      <c r="B442" s="80" t="s">
        <v>866</v>
      </c>
      <c r="C442" s="81">
        <v>18000</v>
      </c>
      <c r="D442" s="81">
        <v>13000</v>
      </c>
      <c r="E442" s="81">
        <v>0</v>
      </c>
      <c r="F442" s="81">
        <v>84000</v>
      </c>
      <c r="G442" s="81">
        <v>84000</v>
      </c>
      <c r="H442" s="81"/>
    </row>
    <row r="443" spans="1:9" x14ac:dyDescent="0.2">
      <c r="A443" s="79"/>
      <c r="B443" s="80"/>
      <c r="C443" s="81"/>
      <c r="D443" s="81"/>
      <c r="E443" s="81"/>
      <c r="F443" s="81"/>
      <c r="G443" s="81"/>
      <c r="H443" s="81"/>
    </row>
    <row r="444" spans="1:9" s="64" customFormat="1" x14ac:dyDescent="0.2">
      <c r="A444" s="11"/>
      <c r="B444" s="6" t="s">
        <v>668</v>
      </c>
      <c r="C444" s="9">
        <f t="shared" ref="C444:G444" si="218">C377+C380+C383+C388+C393+C396+C401+C405+C410+C415+C420+C431+C435+C439+C441+C442</f>
        <v>1880478</v>
      </c>
      <c r="D444" s="9">
        <f t="shared" si="218"/>
        <v>1815500</v>
      </c>
      <c r="E444" s="9">
        <f t="shared" si="218"/>
        <v>1200878</v>
      </c>
      <c r="F444" s="9">
        <f t="shared" si="218"/>
        <v>2039478</v>
      </c>
      <c r="G444" s="9">
        <f t="shared" si="218"/>
        <v>2034786</v>
      </c>
      <c r="H444" s="9">
        <f t="shared" ref="H444" si="219">H377+H380+H383+H388+H393+H396+H401+H405+H410+H415+H420+H431+H435+H439+H441+H442</f>
        <v>0</v>
      </c>
    </row>
    <row r="445" spans="1:9" s="8" customFormat="1" x14ac:dyDescent="0.2">
      <c r="A445" s="11"/>
      <c r="B445" s="6" t="s">
        <v>690</v>
      </c>
      <c r="C445" s="7"/>
      <c r="D445" s="9"/>
      <c r="E445" s="9"/>
      <c r="F445" s="9"/>
      <c r="G445" s="9"/>
      <c r="H445" s="9"/>
    </row>
    <row r="446" spans="1:9" x14ac:dyDescent="0.2">
      <c r="A446" s="10"/>
      <c r="B446" s="4"/>
      <c r="C446" s="5"/>
      <c r="D446" s="27"/>
      <c r="E446" s="5"/>
      <c r="G446" s="27"/>
      <c r="H446" s="27"/>
    </row>
    <row r="447" spans="1:9" s="64" customFormat="1" x14ac:dyDescent="0.2">
      <c r="A447" s="10" t="s">
        <v>359</v>
      </c>
      <c r="B447" s="4" t="s">
        <v>360</v>
      </c>
      <c r="C447" s="81"/>
      <c r="D447" s="81"/>
      <c r="E447" s="81"/>
      <c r="F447" s="81"/>
      <c r="G447" s="81"/>
      <c r="H447" s="81"/>
      <c r="I447" s="82"/>
    </row>
    <row r="448" spans="1:9" x14ac:dyDescent="0.2">
      <c r="A448" s="10" t="s">
        <v>361</v>
      </c>
      <c r="B448" s="4" t="s">
        <v>362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/>
    </row>
    <row r="449" spans="1:8" x14ac:dyDescent="0.2">
      <c r="A449" s="10" t="s">
        <v>363</v>
      </c>
      <c r="B449" s="4" t="s">
        <v>364</v>
      </c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5"/>
    </row>
    <row r="450" spans="1:8" x14ac:dyDescent="0.2">
      <c r="A450" s="10" t="s">
        <v>365</v>
      </c>
      <c r="B450" s="4" t="s">
        <v>366</v>
      </c>
      <c r="C450" s="5">
        <v>0</v>
      </c>
      <c r="D450" s="27">
        <v>1470</v>
      </c>
      <c r="E450" s="5">
        <v>0</v>
      </c>
      <c r="F450" s="27">
        <v>1470</v>
      </c>
      <c r="G450" s="27">
        <v>1470</v>
      </c>
      <c r="H450" s="27"/>
    </row>
    <row r="451" spans="1:8" x14ac:dyDescent="0.2">
      <c r="A451" s="61"/>
      <c r="B451" s="62" t="s">
        <v>663</v>
      </c>
      <c r="C451" s="63">
        <f t="shared" ref="C451:E451" si="220">SUM(C448:C450)</f>
        <v>0</v>
      </c>
      <c r="D451" s="63">
        <f t="shared" ref="D451" si="221">SUM(D448:D450)</f>
        <v>1470</v>
      </c>
      <c r="E451" s="63">
        <f t="shared" si="220"/>
        <v>0</v>
      </c>
      <c r="F451" s="63">
        <f t="shared" ref="F451" si="222">SUM(F448:F450)</f>
        <v>1470</v>
      </c>
      <c r="G451" s="63">
        <f t="shared" ref="G451" si="223">SUM(G448:G450)</f>
        <v>1470</v>
      </c>
      <c r="H451" s="63">
        <f t="shared" ref="H451" si="224">SUM(H448:H450)</f>
        <v>0</v>
      </c>
    </row>
    <row r="452" spans="1:8" x14ac:dyDescent="0.2">
      <c r="A452" s="11"/>
      <c r="B452" s="6"/>
      <c r="C452" s="7"/>
      <c r="D452" s="7"/>
      <c r="E452" s="7"/>
      <c r="F452" s="7"/>
      <c r="G452" s="7"/>
      <c r="H452" s="7"/>
    </row>
    <row r="453" spans="1:8" x14ac:dyDescent="0.2">
      <c r="A453" s="61"/>
      <c r="B453" s="62" t="s">
        <v>670</v>
      </c>
      <c r="C453" s="68">
        <f>C451+C447</f>
        <v>0</v>
      </c>
      <c r="D453" s="68">
        <f>D451+D447</f>
        <v>1470</v>
      </c>
      <c r="E453" s="68">
        <f>E451+E447</f>
        <v>0</v>
      </c>
      <c r="F453" s="68">
        <f>F451</f>
        <v>1470</v>
      </c>
      <c r="G453" s="68">
        <f>G451</f>
        <v>1470</v>
      </c>
      <c r="H453" s="68">
        <f>H451+H447</f>
        <v>0</v>
      </c>
    </row>
    <row r="454" spans="1:8" s="64" customFormat="1" x14ac:dyDescent="0.2">
      <c r="A454" s="11"/>
      <c r="B454" s="6" t="s">
        <v>691</v>
      </c>
      <c r="C454" s="7"/>
      <c r="D454" s="9"/>
      <c r="E454" s="9"/>
      <c r="F454" s="9"/>
      <c r="G454" s="9"/>
      <c r="H454" s="9"/>
    </row>
    <row r="455" spans="1:8" x14ac:dyDescent="0.2">
      <c r="A455" s="10" t="s">
        <v>833</v>
      </c>
      <c r="B455" s="4" t="s">
        <v>832</v>
      </c>
      <c r="C455" s="5"/>
      <c r="D455" s="105"/>
      <c r="E455" s="105"/>
      <c r="F455" s="105"/>
      <c r="G455" s="105"/>
      <c r="H455" s="105"/>
    </row>
    <row r="456" spans="1:8" x14ac:dyDescent="0.2">
      <c r="A456" s="10" t="s">
        <v>367</v>
      </c>
      <c r="B456" s="4" t="s">
        <v>368</v>
      </c>
      <c r="C456" s="5">
        <v>0</v>
      </c>
      <c r="D456" s="5">
        <v>0</v>
      </c>
      <c r="E456" s="5">
        <v>0</v>
      </c>
      <c r="F456" s="5">
        <v>0</v>
      </c>
      <c r="G456" s="5">
        <v>0</v>
      </c>
      <c r="H456" s="5"/>
    </row>
    <row r="457" spans="1:8" x14ac:dyDescent="0.2">
      <c r="A457" s="10" t="s">
        <v>369</v>
      </c>
      <c r="B457" s="4" t="s">
        <v>370</v>
      </c>
      <c r="C457" s="5">
        <v>0</v>
      </c>
      <c r="D457" s="5">
        <v>0</v>
      </c>
      <c r="E457" s="5">
        <v>0</v>
      </c>
      <c r="F457" s="5">
        <v>0</v>
      </c>
      <c r="G457" s="5">
        <v>0</v>
      </c>
      <c r="H457" s="5"/>
    </row>
    <row r="458" spans="1:8" x14ac:dyDescent="0.2">
      <c r="A458" s="10" t="s">
        <v>371</v>
      </c>
      <c r="B458" s="4" t="s">
        <v>372</v>
      </c>
      <c r="C458" s="5">
        <v>0</v>
      </c>
      <c r="D458" s="27">
        <v>1834</v>
      </c>
      <c r="E458" s="5">
        <v>0</v>
      </c>
      <c r="F458" s="27">
        <v>1834</v>
      </c>
      <c r="G458" s="27">
        <v>1834</v>
      </c>
      <c r="H458" s="27"/>
    </row>
    <row r="459" spans="1:8" x14ac:dyDescent="0.2">
      <c r="A459" s="61"/>
      <c r="B459" s="62" t="s">
        <v>663</v>
      </c>
      <c r="C459" s="63">
        <f t="shared" ref="C459:F459" si="225">SUM(C456:C458)</f>
        <v>0</v>
      </c>
      <c r="D459" s="63">
        <f t="shared" si="225"/>
        <v>1834</v>
      </c>
      <c r="E459" s="63">
        <f t="shared" si="225"/>
        <v>0</v>
      </c>
      <c r="F459" s="63">
        <f t="shared" si="225"/>
        <v>1834</v>
      </c>
      <c r="G459" s="63">
        <f t="shared" ref="G459" si="226">SUM(G456:G458)</f>
        <v>1834</v>
      </c>
      <c r="H459" s="63">
        <f t="shared" ref="H459" si="227">SUM(H456:H458)</f>
        <v>0</v>
      </c>
    </row>
    <row r="460" spans="1:8" x14ac:dyDescent="0.2">
      <c r="A460" s="10"/>
      <c r="B460" s="4"/>
      <c r="C460" s="5"/>
      <c r="D460" s="27"/>
      <c r="E460" s="5"/>
      <c r="G460" s="27"/>
      <c r="H460" s="27"/>
    </row>
    <row r="461" spans="1:8" x14ac:dyDescent="0.2">
      <c r="A461" s="61"/>
      <c r="B461" s="62" t="s">
        <v>671</v>
      </c>
      <c r="C461" s="68">
        <f>C459</f>
        <v>0</v>
      </c>
      <c r="D461" s="68">
        <f t="shared" ref="D461" si="228">D459</f>
        <v>1834</v>
      </c>
      <c r="E461" s="68">
        <f t="shared" ref="E461:F461" si="229">E459</f>
        <v>0</v>
      </c>
      <c r="F461" s="68">
        <f t="shared" si="229"/>
        <v>1834</v>
      </c>
      <c r="G461" s="68">
        <f t="shared" ref="G461" si="230">G459</f>
        <v>1834</v>
      </c>
      <c r="H461" s="68">
        <f t="shared" ref="H461" si="231">H459</f>
        <v>0</v>
      </c>
    </row>
    <row r="462" spans="1:8" s="64" customFormat="1" x14ac:dyDescent="0.2">
      <c r="A462" s="11"/>
      <c r="B462" s="6" t="s">
        <v>692</v>
      </c>
      <c r="C462" s="7"/>
      <c r="D462" s="28"/>
      <c r="E462" s="7"/>
      <c r="F462" s="28"/>
      <c r="G462" s="28"/>
      <c r="H462" s="28"/>
    </row>
    <row r="463" spans="1:8" x14ac:dyDescent="0.2">
      <c r="A463" s="10" t="s">
        <v>834</v>
      </c>
      <c r="B463" s="4" t="s">
        <v>835</v>
      </c>
      <c r="C463" s="5"/>
      <c r="D463" s="27"/>
      <c r="E463" s="5"/>
      <c r="G463" s="27"/>
      <c r="H463" s="27"/>
    </row>
    <row r="464" spans="1:8" x14ac:dyDescent="0.2">
      <c r="A464" s="10" t="s">
        <v>373</v>
      </c>
      <c r="B464" s="4" t="s">
        <v>374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/>
    </row>
    <row r="465" spans="1:8" x14ac:dyDescent="0.2">
      <c r="A465" s="10" t="s">
        <v>375</v>
      </c>
      <c r="B465" s="4" t="s">
        <v>376</v>
      </c>
      <c r="C465" s="5">
        <v>0</v>
      </c>
      <c r="D465" s="5">
        <v>0</v>
      </c>
      <c r="E465" s="5">
        <v>0</v>
      </c>
      <c r="F465" s="5">
        <v>0</v>
      </c>
      <c r="G465" s="5">
        <v>0</v>
      </c>
      <c r="H465" s="5"/>
    </row>
    <row r="466" spans="1:8" x14ac:dyDescent="0.2">
      <c r="A466" s="10" t="s">
        <v>377</v>
      </c>
      <c r="B466" s="4" t="s">
        <v>378</v>
      </c>
      <c r="C466" s="5">
        <v>0</v>
      </c>
      <c r="D466" s="27">
        <v>1688</v>
      </c>
      <c r="E466" s="5">
        <v>0</v>
      </c>
      <c r="F466" s="27">
        <v>1688</v>
      </c>
      <c r="G466" s="27">
        <v>1688</v>
      </c>
      <c r="H466" s="27"/>
    </row>
    <row r="467" spans="1:8" x14ac:dyDescent="0.2">
      <c r="A467" s="61"/>
      <c r="B467" s="62" t="s">
        <v>663</v>
      </c>
      <c r="C467" s="63">
        <f t="shared" ref="C467:E467" si="232">SUM(C464:C466)</f>
        <v>0</v>
      </c>
      <c r="D467" s="63">
        <f t="shared" si="232"/>
        <v>1688</v>
      </c>
      <c r="E467" s="63">
        <f t="shared" si="232"/>
        <v>0</v>
      </c>
      <c r="F467" s="63">
        <f t="shared" ref="F467" si="233">SUM(F464:F466)</f>
        <v>1688</v>
      </c>
      <c r="G467" s="63">
        <f t="shared" ref="G467" si="234">SUM(G464:G466)</f>
        <v>1688</v>
      </c>
      <c r="H467" s="63">
        <f t="shared" ref="H467" si="235">SUM(H464:H466)</f>
        <v>0</v>
      </c>
    </row>
    <row r="468" spans="1:8" s="64" customFormat="1" x14ac:dyDescent="0.2">
      <c r="A468" s="10"/>
      <c r="B468" s="4"/>
      <c r="C468" s="5"/>
      <c r="D468" s="27"/>
      <c r="E468" s="5"/>
      <c r="F468" s="27"/>
      <c r="G468" s="27"/>
      <c r="H468" s="27"/>
    </row>
    <row r="469" spans="1:8" x14ac:dyDescent="0.2">
      <c r="A469" s="61"/>
      <c r="B469" s="62" t="s">
        <v>672</v>
      </c>
      <c r="C469" s="68">
        <f>C467</f>
        <v>0</v>
      </c>
      <c r="D469" s="68">
        <f t="shared" ref="D469" si="236">D467</f>
        <v>1688</v>
      </c>
      <c r="E469" s="68">
        <f t="shared" ref="E469:F469" si="237">E467</f>
        <v>0</v>
      </c>
      <c r="F469" s="68">
        <f t="shared" si="237"/>
        <v>1688</v>
      </c>
      <c r="G469" s="68">
        <f t="shared" ref="G469" si="238">G467</f>
        <v>1688</v>
      </c>
      <c r="H469" s="68">
        <f t="shared" ref="H469" si="239">H467</f>
        <v>0</v>
      </c>
    </row>
    <row r="470" spans="1:8" s="64" customFormat="1" x14ac:dyDescent="0.2">
      <c r="A470" s="11"/>
      <c r="B470" s="8" t="s">
        <v>693</v>
      </c>
      <c r="C470" s="28"/>
      <c r="D470" s="28"/>
      <c r="E470" s="7"/>
      <c r="F470" s="28"/>
      <c r="G470" s="28"/>
      <c r="H470" s="28"/>
    </row>
    <row r="471" spans="1:8" ht="22.5" x14ac:dyDescent="0.2">
      <c r="A471" s="10" t="s">
        <v>836</v>
      </c>
      <c r="B471" s="2" t="s">
        <v>837</v>
      </c>
      <c r="C471" s="27"/>
      <c r="D471" s="27"/>
      <c r="E471" s="5"/>
      <c r="G471" s="27"/>
      <c r="H471" s="27"/>
    </row>
    <row r="472" spans="1:8" x14ac:dyDescent="0.2">
      <c r="A472" s="10" t="s">
        <v>379</v>
      </c>
      <c r="B472" s="4" t="s">
        <v>380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5"/>
    </row>
    <row r="473" spans="1:8" x14ac:dyDescent="0.2">
      <c r="A473" s="10" t="s">
        <v>381</v>
      </c>
      <c r="B473" s="4" t="s">
        <v>382</v>
      </c>
      <c r="C473" s="5">
        <v>0</v>
      </c>
      <c r="D473" s="5">
        <v>0</v>
      </c>
      <c r="E473" s="5">
        <v>0</v>
      </c>
      <c r="F473" s="5">
        <v>0</v>
      </c>
      <c r="G473" s="5">
        <v>0</v>
      </c>
      <c r="H473" s="5"/>
    </row>
    <row r="474" spans="1:8" x14ac:dyDescent="0.2">
      <c r="A474" s="10" t="s">
        <v>383</v>
      </c>
      <c r="B474" s="4" t="s">
        <v>384</v>
      </c>
      <c r="C474" s="5">
        <v>0</v>
      </c>
      <c r="D474" s="27">
        <v>2385</v>
      </c>
      <c r="E474" s="5">
        <v>0</v>
      </c>
      <c r="F474" s="27">
        <v>2385</v>
      </c>
      <c r="G474" s="27">
        <v>2385</v>
      </c>
      <c r="H474" s="27"/>
    </row>
    <row r="475" spans="1:8" x14ac:dyDescent="0.2">
      <c r="A475" s="61"/>
      <c r="B475" s="62" t="s">
        <v>663</v>
      </c>
      <c r="C475" s="63">
        <f t="shared" ref="C475:E475" si="240">SUM(C472:C474)</f>
        <v>0</v>
      </c>
      <c r="D475" s="63">
        <f t="shared" si="240"/>
        <v>2385</v>
      </c>
      <c r="E475" s="63">
        <f t="shared" si="240"/>
        <v>0</v>
      </c>
      <c r="F475" s="63">
        <f t="shared" ref="F475" si="241">SUM(F472:F474)</f>
        <v>2385</v>
      </c>
      <c r="G475" s="63">
        <f t="shared" ref="G475" si="242">SUM(G472:G474)</f>
        <v>2385</v>
      </c>
      <c r="H475" s="63">
        <f t="shared" ref="H475" si="243">SUM(H472:H474)</f>
        <v>0</v>
      </c>
    </row>
    <row r="476" spans="1:8" x14ac:dyDescent="0.2">
      <c r="A476" s="10"/>
      <c r="B476" s="4"/>
      <c r="C476" s="5"/>
      <c r="D476" s="27"/>
      <c r="E476" s="5"/>
      <c r="G476" s="27"/>
      <c r="H476" s="27"/>
    </row>
    <row r="477" spans="1:8" s="64" customFormat="1" x14ac:dyDescent="0.2">
      <c r="A477" s="61"/>
      <c r="B477" s="62" t="s">
        <v>673</v>
      </c>
      <c r="C477" s="68">
        <f>C475</f>
        <v>0</v>
      </c>
      <c r="D477" s="68">
        <f t="shared" ref="D477" si="244">D475</f>
        <v>2385</v>
      </c>
      <c r="E477" s="68">
        <f t="shared" ref="E477:F477" si="245">E475</f>
        <v>0</v>
      </c>
      <c r="F477" s="68">
        <f t="shared" si="245"/>
        <v>2385</v>
      </c>
      <c r="G477" s="68">
        <f t="shared" ref="G477" si="246">G475</f>
        <v>2385</v>
      </c>
      <c r="H477" s="68">
        <f t="shared" ref="H477" si="247">H475</f>
        <v>0</v>
      </c>
    </row>
    <row r="478" spans="1:8" x14ac:dyDescent="0.2">
      <c r="A478" s="11"/>
      <c r="B478" s="6" t="s">
        <v>694</v>
      </c>
      <c r="C478" s="7"/>
      <c r="D478" s="28"/>
      <c r="E478" s="7"/>
      <c r="F478" s="28"/>
      <c r="G478" s="28"/>
      <c r="H478" s="28"/>
    </row>
    <row r="479" spans="1:8" s="64" customFormat="1" x14ac:dyDescent="0.2">
      <c r="A479" s="10"/>
      <c r="B479" s="4"/>
      <c r="C479" s="5"/>
      <c r="D479" s="27"/>
      <c r="E479" s="5"/>
      <c r="F479" s="27"/>
      <c r="G479" s="27"/>
      <c r="H479" s="27"/>
    </row>
    <row r="480" spans="1:8" s="8" customFormat="1" x14ac:dyDescent="0.2">
      <c r="A480" s="10" t="s">
        <v>385</v>
      </c>
      <c r="B480" s="4" t="s">
        <v>386</v>
      </c>
      <c r="C480" s="5">
        <v>371323</v>
      </c>
      <c r="D480" s="27">
        <v>434442</v>
      </c>
      <c r="E480" s="5">
        <v>290952</v>
      </c>
      <c r="F480" s="27">
        <v>398233</v>
      </c>
      <c r="G480" s="27">
        <v>398233</v>
      </c>
      <c r="H480" s="27"/>
    </row>
    <row r="481" spans="1:8" x14ac:dyDescent="0.2">
      <c r="A481" s="61"/>
      <c r="B481" s="62" t="s">
        <v>911</v>
      </c>
      <c r="C481" s="63">
        <f t="shared" ref="C481:E481" si="248">SUM(C480)</f>
        <v>371323</v>
      </c>
      <c r="D481" s="63">
        <f t="shared" ref="D481" si="249">SUM(D480)</f>
        <v>434442</v>
      </c>
      <c r="E481" s="63">
        <f t="shared" si="248"/>
        <v>290952</v>
      </c>
      <c r="F481" s="63">
        <f t="shared" ref="F481" si="250">SUM(F480)</f>
        <v>398233</v>
      </c>
      <c r="G481" s="63">
        <f t="shared" ref="G481" si="251">SUM(G480)</f>
        <v>398233</v>
      </c>
      <c r="H481" s="63">
        <f t="shared" ref="H481" si="252">SUM(H480)</f>
        <v>0</v>
      </c>
    </row>
    <row r="482" spans="1:8" s="64" customFormat="1" x14ac:dyDescent="0.2">
      <c r="A482" s="79"/>
      <c r="B482" s="80"/>
      <c r="C482" s="81"/>
      <c r="D482" s="81"/>
      <c r="E482" s="81"/>
      <c r="F482" s="81"/>
      <c r="G482" s="81"/>
      <c r="H482" s="81"/>
    </row>
    <row r="483" spans="1:8" x14ac:dyDescent="0.2">
      <c r="A483" s="61"/>
      <c r="B483" s="62" t="s">
        <v>674</v>
      </c>
      <c r="C483" s="68">
        <f>C481</f>
        <v>371323</v>
      </c>
      <c r="D483" s="68">
        <f t="shared" ref="D483" si="253">D481</f>
        <v>434442</v>
      </c>
      <c r="E483" s="68">
        <f t="shared" ref="E483:F483" si="254">E481</f>
        <v>290952</v>
      </c>
      <c r="F483" s="68">
        <f t="shared" si="254"/>
        <v>398233</v>
      </c>
      <c r="G483" s="68">
        <f t="shared" ref="G483" si="255">G481</f>
        <v>398233</v>
      </c>
      <c r="H483" s="68">
        <f t="shared" ref="H483" si="256">H481</f>
        <v>0</v>
      </c>
    </row>
    <row r="484" spans="1:8" x14ac:dyDescent="0.2">
      <c r="A484" s="11"/>
      <c r="B484" s="6" t="s">
        <v>685</v>
      </c>
      <c r="C484" s="7"/>
      <c r="D484" s="28"/>
      <c r="E484" s="7"/>
      <c r="F484" s="28"/>
      <c r="G484" s="28"/>
      <c r="H484" s="28"/>
    </row>
    <row r="485" spans="1:8" x14ac:dyDescent="0.2">
      <c r="A485" s="61"/>
      <c r="B485" s="62"/>
      <c r="C485" s="68"/>
      <c r="D485" s="68"/>
      <c r="E485" s="68"/>
      <c r="F485" s="68"/>
      <c r="G485" s="68"/>
      <c r="H485" s="68"/>
    </row>
    <row r="486" spans="1:8" s="64" customFormat="1" x14ac:dyDescent="0.2">
      <c r="A486" s="11"/>
      <c r="B486" s="6"/>
      <c r="C486" s="7"/>
      <c r="D486" s="28"/>
      <c r="E486" s="7"/>
      <c r="F486" s="28"/>
      <c r="G486" s="28"/>
      <c r="H486" s="28"/>
    </row>
    <row r="487" spans="1:8" x14ac:dyDescent="0.2">
      <c r="A487" s="10" t="s">
        <v>387</v>
      </c>
      <c r="B487" s="4" t="s">
        <v>388</v>
      </c>
      <c r="C487" s="5">
        <v>3092</v>
      </c>
      <c r="D487" s="27">
        <v>15708</v>
      </c>
      <c r="E487" s="5">
        <v>19745</v>
      </c>
      <c r="F487" s="27">
        <v>0</v>
      </c>
      <c r="G487" s="27">
        <v>0</v>
      </c>
      <c r="H487" s="27"/>
    </row>
    <row r="488" spans="1:8" s="64" customFormat="1" x14ac:dyDescent="0.2">
      <c r="A488" s="61"/>
      <c r="B488" s="62" t="s">
        <v>663</v>
      </c>
      <c r="C488" s="63">
        <f t="shared" ref="C488:F488" si="257">SUM(C487:C487)</f>
        <v>3092</v>
      </c>
      <c r="D488" s="63">
        <f t="shared" si="257"/>
        <v>15708</v>
      </c>
      <c r="E488" s="63">
        <f t="shared" si="257"/>
        <v>19745</v>
      </c>
      <c r="F488" s="63">
        <f t="shared" si="257"/>
        <v>0</v>
      </c>
      <c r="G488" s="63">
        <f t="shared" ref="G488" si="258">SUM(G487:G487)</f>
        <v>0</v>
      </c>
      <c r="H488" s="63">
        <f t="shared" ref="H488" si="259">SUM(H487:H487)</f>
        <v>0</v>
      </c>
    </row>
    <row r="489" spans="1:8" x14ac:dyDescent="0.2">
      <c r="A489" s="10"/>
      <c r="B489" s="4"/>
      <c r="C489" s="5"/>
      <c r="D489" s="27"/>
      <c r="E489" s="5"/>
      <c r="G489" s="27"/>
      <c r="H489" s="27"/>
    </row>
    <row r="490" spans="1:8" x14ac:dyDescent="0.2">
      <c r="A490" s="10" t="s">
        <v>389</v>
      </c>
      <c r="B490" s="4" t="s">
        <v>390</v>
      </c>
      <c r="C490" s="5">
        <v>263</v>
      </c>
      <c r="D490" s="27">
        <v>0</v>
      </c>
      <c r="E490" s="5">
        <v>0</v>
      </c>
      <c r="F490" s="27">
        <v>0</v>
      </c>
      <c r="G490" s="27">
        <v>0</v>
      </c>
      <c r="H490" s="27"/>
    </row>
    <row r="491" spans="1:8" x14ac:dyDescent="0.2">
      <c r="A491" s="61"/>
      <c r="B491" s="62" t="s">
        <v>663</v>
      </c>
      <c r="C491" s="63">
        <f t="shared" ref="C491:F491" si="260">SUM(C490)</f>
        <v>263</v>
      </c>
      <c r="D491" s="63">
        <f t="shared" ref="D491" si="261">SUM(D490)</f>
        <v>0</v>
      </c>
      <c r="E491" s="63">
        <f t="shared" si="260"/>
        <v>0</v>
      </c>
      <c r="F491" s="63">
        <f t="shared" si="260"/>
        <v>0</v>
      </c>
      <c r="G491" s="63">
        <f t="shared" ref="G491" si="262">SUM(G490)</f>
        <v>0</v>
      </c>
      <c r="H491" s="63">
        <f t="shared" ref="H491" si="263">SUM(H490)</f>
        <v>0</v>
      </c>
    </row>
    <row r="492" spans="1:8" x14ac:dyDescent="0.2">
      <c r="A492" s="10"/>
      <c r="B492" s="4"/>
      <c r="C492" s="5"/>
      <c r="D492" s="5"/>
      <c r="E492" s="5"/>
      <c r="F492" s="5"/>
      <c r="G492" s="5"/>
      <c r="H492" s="5"/>
    </row>
    <row r="493" spans="1:8" x14ac:dyDescent="0.2">
      <c r="A493" s="10" t="s">
        <v>391</v>
      </c>
      <c r="B493" s="4" t="s">
        <v>392</v>
      </c>
      <c r="C493" s="5">
        <v>3898</v>
      </c>
      <c r="D493" s="5">
        <v>2147</v>
      </c>
      <c r="E493" s="5">
        <v>1484</v>
      </c>
      <c r="F493" s="5">
        <v>6732</v>
      </c>
      <c r="G493" s="5">
        <v>6732</v>
      </c>
      <c r="H493" s="5"/>
    </row>
    <row r="494" spans="1:8" s="64" customFormat="1" x14ac:dyDescent="0.2">
      <c r="A494" s="10" t="s">
        <v>393</v>
      </c>
      <c r="B494" s="4" t="s">
        <v>358</v>
      </c>
      <c r="C494" s="5">
        <v>549</v>
      </c>
      <c r="D494" s="5">
        <v>1721</v>
      </c>
      <c r="E494" s="5">
        <v>846</v>
      </c>
      <c r="F494" s="5">
        <v>3699</v>
      </c>
      <c r="G494" s="5">
        <v>3699</v>
      </c>
      <c r="H494" s="5"/>
    </row>
    <row r="495" spans="1:8" x14ac:dyDescent="0.2">
      <c r="A495" s="61"/>
      <c r="B495" s="62" t="s">
        <v>663</v>
      </c>
      <c r="C495" s="63">
        <f t="shared" ref="C495:E495" si="264">SUM(C493:C494)</f>
        <v>4447</v>
      </c>
      <c r="D495" s="63">
        <f t="shared" si="264"/>
        <v>3868</v>
      </c>
      <c r="E495" s="63">
        <f t="shared" si="264"/>
        <v>2330</v>
      </c>
      <c r="F495" s="63">
        <f t="shared" ref="F495:G495" si="265">SUM(F493:F494)</f>
        <v>10431</v>
      </c>
      <c r="G495" s="63">
        <f t="shared" si="265"/>
        <v>10431</v>
      </c>
      <c r="H495" s="63">
        <f t="shared" ref="H495" si="266">SUM(H493:H494)</f>
        <v>0</v>
      </c>
    </row>
    <row r="496" spans="1:8" x14ac:dyDescent="0.2">
      <c r="A496" s="10"/>
      <c r="B496" s="4"/>
      <c r="C496" s="5"/>
      <c r="D496" s="27"/>
      <c r="E496" s="5"/>
      <c r="G496" s="27"/>
      <c r="H496" s="27"/>
    </row>
    <row r="497" spans="1:8" s="64" customFormat="1" x14ac:dyDescent="0.2">
      <c r="A497" s="10" t="s">
        <v>394</v>
      </c>
      <c r="B497" s="4" t="s">
        <v>395</v>
      </c>
      <c r="C497" s="5">
        <v>148</v>
      </c>
      <c r="D497" s="27">
        <v>4360</v>
      </c>
      <c r="E497" s="5">
        <v>1418</v>
      </c>
      <c r="F497" s="27">
        <v>0</v>
      </c>
      <c r="G497" s="27">
        <v>0</v>
      </c>
      <c r="H497" s="27"/>
    </row>
    <row r="498" spans="1:8" x14ac:dyDescent="0.2">
      <c r="A498" s="10" t="s">
        <v>396</v>
      </c>
      <c r="B498" s="4" t="s">
        <v>397</v>
      </c>
      <c r="C498" s="5">
        <v>0</v>
      </c>
      <c r="D498" s="27">
        <v>0</v>
      </c>
      <c r="E498" s="5">
        <v>0</v>
      </c>
      <c r="F498" s="27">
        <v>0</v>
      </c>
      <c r="G498" s="27">
        <v>0</v>
      </c>
      <c r="H498" s="27"/>
    </row>
    <row r="499" spans="1:8" x14ac:dyDescent="0.2">
      <c r="A499" s="10" t="s">
        <v>398</v>
      </c>
      <c r="B499" s="4" t="s">
        <v>399</v>
      </c>
      <c r="C499" s="5">
        <v>18650</v>
      </c>
      <c r="D499" s="27">
        <v>10585</v>
      </c>
      <c r="E499" s="5">
        <v>5509</v>
      </c>
      <c r="F499" s="27">
        <v>11346</v>
      </c>
      <c r="G499" s="27">
        <v>11346</v>
      </c>
      <c r="H499" s="27"/>
    </row>
    <row r="500" spans="1:8" x14ac:dyDescent="0.2">
      <c r="A500" s="61"/>
      <c r="B500" s="62" t="s">
        <v>663</v>
      </c>
      <c r="C500" s="63">
        <f t="shared" ref="C500:F500" si="267">SUM(C497:C499)</f>
        <v>18798</v>
      </c>
      <c r="D500" s="63">
        <f t="shared" si="267"/>
        <v>14945</v>
      </c>
      <c r="E500" s="63">
        <f t="shared" si="267"/>
        <v>6927</v>
      </c>
      <c r="F500" s="63">
        <f t="shared" si="267"/>
        <v>11346</v>
      </c>
      <c r="G500" s="63">
        <f t="shared" ref="G500" si="268">SUM(G497:G499)</f>
        <v>11346</v>
      </c>
      <c r="H500" s="63">
        <f t="shared" ref="H500" si="269">SUM(H497:H499)</f>
        <v>0</v>
      </c>
    </row>
    <row r="501" spans="1:8" x14ac:dyDescent="0.2">
      <c r="A501" s="10"/>
      <c r="B501" s="4"/>
      <c r="C501" s="5"/>
      <c r="D501" s="27"/>
      <c r="E501" s="5"/>
      <c r="G501" s="27"/>
      <c r="H501" s="27"/>
    </row>
    <row r="502" spans="1:8" x14ac:dyDescent="0.2">
      <c r="A502" s="10" t="s">
        <v>400</v>
      </c>
      <c r="B502" s="4" t="s">
        <v>881</v>
      </c>
      <c r="C502" s="5">
        <v>137998</v>
      </c>
      <c r="D502" s="27">
        <v>170000</v>
      </c>
      <c r="E502" s="5">
        <v>66486</v>
      </c>
      <c r="F502" s="27">
        <v>170000</v>
      </c>
      <c r="G502" s="27">
        <v>170000</v>
      </c>
      <c r="H502" s="27"/>
    </row>
    <row r="503" spans="1:8" x14ac:dyDescent="0.2">
      <c r="A503" s="61"/>
      <c r="B503" s="62" t="s">
        <v>663</v>
      </c>
      <c r="C503" s="63">
        <f t="shared" ref="C503:F503" si="270">SUM(C502)</f>
        <v>137998</v>
      </c>
      <c r="D503" s="63">
        <f t="shared" ref="D503" si="271">SUM(D502)</f>
        <v>170000</v>
      </c>
      <c r="E503" s="63">
        <f t="shared" si="270"/>
        <v>66486</v>
      </c>
      <c r="F503" s="63">
        <f t="shared" si="270"/>
        <v>170000</v>
      </c>
      <c r="G503" s="63">
        <f t="shared" ref="G503" si="272">SUM(G502)</f>
        <v>170000</v>
      </c>
      <c r="H503" s="63">
        <f t="shared" ref="H503" si="273">SUM(H502)</f>
        <v>0</v>
      </c>
    </row>
    <row r="504" spans="1:8" x14ac:dyDescent="0.2">
      <c r="A504" s="10"/>
      <c r="B504" s="4"/>
      <c r="C504" s="5"/>
      <c r="D504" s="27"/>
      <c r="E504" s="5"/>
      <c r="G504" s="27"/>
      <c r="H504" s="27"/>
    </row>
    <row r="505" spans="1:8" x14ac:dyDescent="0.2">
      <c r="A505" s="10" t="s">
        <v>402</v>
      </c>
      <c r="B505" s="4" t="s">
        <v>880</v>
      </c>
      <c r="C505" s="5">
        <v>602</v>
      </c>
      <c r="D505" s="27">
        <v>694</v>
      </c>
      <c r="E505" s="5">
        <v>153</v>
      </c>
      <c r="F505" s="27">
        <v>950</v>
      </c>
      <c r="G505" s="27">
        <v>950</v>
      </c>
      <c r="H505" s="27"/>
    </row>
    <row r="506" spans="1:8" s="64" customFormat="1" x14ac:dyDescent="0.2">
      <c r="A506" s="10" t="s">
        <v>403</v>
      </c>
      <c r="B506" s="4" t="s">
        <v>185</v>
      </c>
      <c r="C506" s="5">
        <v>290</v>
      </c>
      <c r="D506" s="27">
        <v>500</v>
      </c>
      <c r="E506" s="5">
        <v>196</v>
      </c>
      <c r="F506" s="27">
        <v>515</v>
      </c>
      <c r="G506" s="27">
        <v>515</v>
      </c>
      <c r="H506" s="27"/>
    </row>
    <row r="507" spans="1:8" x14ac:dyDescent="0.2">
      <c r="A507" s="10" t="s">
        <v>404</v>
      </c>
      <c r="B507" s="4" t="s">
        <v>187</v>
      </c>
      <c r="C507" s="5">
        <v>105</v>
      </c>
      <c r="D507" s="27">
        <v>0</v>
      </c>
      <c r="E507" s="5">
        <v>0</v>
      </c>
      <c r="F507" s="27">
        <v>0</v>
      </c>
      <c r="G507" s="27">
        <v>0</v>
      </c>
      <c r="H507" s="27"/>
    </row>
    <row r="508" spans="1:8" s="64" customFormat="1" x14ac:dyDescent="0.2">
      <c r="A508" s="61"/>
      <c r="B508" s="62" t="s">
        <v>663</v>
      </c>
      <c r="C508" s="63">
        <f t="shared" ref="C508:F508" si="274">SUM(C505:C507)</f>
        <v>997</v>
      </c>
      <c r="D508" s="63">
        <f t="shared" si="274"/>
        <v>1194</v>
      </c>
      <c r="E508" s="63">
        <f t="shared" si="274"/>
        <v>349</v>
      </c>
      <c r="F508" s="63">
        <f t="shared" si="274"/>
        <v>1465</v>
      </c>
      <c r="G508" s="63">
        <f t="shared" ref="G508" si="275">SUM(G505:G507)</f>
        <v>1465</v>
      </c>
      <c r="H508" s="63">
        <f t="shared" ref="H508" si="276">SUM(H505:H507)</f>
        <v>0</v>
      </c>
    </row>
    <row r="509" spans="1:8" x14ac:dyDescent="0.2">
      <c r="A509" s="10"/>
      <c r="B509" s="4"/>
      <c r="C509" s="5"/>
      <c r="D509" s="27"/>
      <c r="E509" s="5"/>
      <c r="G509" s="27"/>
      <c r="H509" s="27"/>
    </row>
    <row r="510" spans="1:8" s="64" customFormat="1" x14ac:dyDescent="0.2">
      <c r="A510" s="61"/>
      <c r="B510" s="62" t="s">
        <v>675</v>
      </c>
      <c r="C510" s="68">
        <f>C508+C503+C500+C495+C491+C488</f>
        <v>165595</v>
      </c>
      <c r="D510" s="68">
        <f t="shared" ref="D510" si="277">D508+D503+D500+D495+D491+D488</f>
        <v>205715</v>
      </c>
      <c r="E510" s="68">
        <f t="shared" ref="E510:F510" si="278">E508+E503+E500+E495+E491+E488</f>
        <v>95837</v>
      </c>
      <c r="F510" s="68">
        <f t="shared" si="278"/>
        <v>193242</v>
      </c>
      <c r="G510" s="68">
        <f t="shared" ref="G510" si="279">G508+G503+G500+G495+G491+G488</f>
        <v>193242</v>
      </c>
      <c r="H510" s="68">
        <f t="shared" ref="H510" si="280">H508+H503+H500+H495+H491+H488</f>
        <v>0</v>
      </c>
    </row>
    <row r="511" spans="1:8" x14ac:dyDescent="0.2">
      <c r="A511" s="10"/>
      <c r="B511" s="6" t="s">
        <v>849</v>
      </c>
      <c r="C511" s="7"/>
      <c r="D511" s="27"/>
      <c r="E511" s="5"/>
      <c r="G511" s="27"/>
      <c r="H511" s="27"/>
    </row>
    <row r="512" spans="1:8" s="64" customFormat="1" x14ac:dyDescent="0.2">
      <c r="A512" s="10"/>
      <c r="B512" s="4"/>
      <c r="C512" s="5"/>
      <c r="D512" s="27"/>
      <c r="E512" s="5"/>
      <c r="F512" s="27"/>
      <c r="G512" s="27"/>
      <c r="H512" s="27"/>
    </row>
    <row r="513" spans="1:8" x14ac:dyDescent="0.2">
      <c r="A513" s="10" t="s">
        <v>999</v>
      </c>
      <c r="B513" s="4" t="s">
        <v>388</v>
      </c>
      <c r="C513" s="5">
        <v>2039</v>
      </c>
      <c r="D513" s="27">
        <v>10307</v>
      </c>
      <c r="E513" s="5">
        <v>13023</v>
      </c>
      <c r="F513" s="27">
        <v>0</v>
      </c>
      <c r="G513" s="27">
        <v>0</v>
      </c>
      <c r="H513" s="27"/>
    </row>
    <row r="514" spans="1:8" x14ac:dyDescent="0.2">
      <c r="A514" s="61"/>
      <c r="B514" s="62" t="s">
        <v>663</v>
      </c>
      <c r="C514" s="63">
        <f t="shared" ref="C514:H514" si="281">SUM(C513:C513)</f>
        <v>2039</v>
      </c>
      <c r="D514" s="63">
        <f t="shared" si="281"/>
        <v>10307</v>
      </c>
      <c r="E514" s="63">
        <f t="shared" si="281"/>
        <v>13023</v>
      </c>
      <c r="F514" s="63">
        <f t="shared" si="281"/>
        <v>0</v>
      </c>
      <c r="G514" s="63">
        <f t="shared" ref="G514" si="282">SUM(G513:G513)</f>
        <v>0</v>
      </c>
      <c r="H514" s="63">
        <f t="shared" si="281"/>
        <v>0</v>
      </c>
    </row>
    <row r="515" spans="1:8" x14ac:dyDescent="0.2">
      <c r="A515" s="10"/>
      <c r="B515" s="4"/>
      <c r="C515" s="5"/>
      <c r="D515" s="27"/>
      <c r="E515" s="5"/>
      <c r="G515" s="27"/>
      <c r="H515" s="27"/>
    </row>
    <row r="516" spans="1:8" x14ac:dyDescent="0.2">
      <c r="A516" s="10" t="s">
        <v>407</v>
      </c>
      <c r="B516" s="4" t="s">
        <v>408</v>
      </c>
      <c r="C516" s="5">
        <v>173</v>
      </c>
      <c r="D516" s="27">
        <v>0</v>
      </c>
      <c r="E516" s="5">
        <v>0</v>
      </c>
      <c r="F516" s="27">
        <v>0</v>
      </c>
      <c r="G516" s="27">
        <v>0</v>
      </c>
      <c r="H516" s="27"/>
    </row>
    <row r="517" spans="1:8" s="64" customFormat="1" x14ac:dyDescent="0.2">
      <c r="A517" s="61"/>
      <c r="B517" s="62" t="s">
        <v>663</v>
      </c>
      <c r="C517" s="63">
        <f t="shared" ref="C517:F517" si="283">SUM(C516)</f>
        <v>173</v>
      </c>
      <c r="D517" s="63">
        <f t="shared" ref="D517" si="284">SUM(D516)</f>
        <v>0</v>
      </c>
      <c r="E517" s="63">
        <f t="shared" si="283"/>
        <v>0</v>
      </c>
      <c r="F517" s="63">
        <f t="shared" si="283"/>
        <v>0</v>
      </c>
      <c r="G517" s="63">
        <f t="shared" ref="G517" si="285">SUM(G516)</f>
        <v>0</v>
      </c>
      <c r="H517" s="63">
        <f t="shared" ref="H517" si="286">SUM(H516)</f>
        <v>0</v>
      </c>
    </row>
    <row r="518" spans="1:8" x14ac:dyDescent="0.2">
      <c r="A518" s="10"/>
      <c r="B518" s="4"/>
      <c r="C518" s="5"/>
      <c r="D518" s="27"/>
      <c r="E518" s="5"/>
      <c r="G518" s="27"/>
      <c r="H518" s="27"/>
    </row>
    <row r="519" spans="1:8" x14ac:dyDescent="0.2">
      <c r="A519" s="10" t="s">
        <v>409</v>
      </c>
      <c r="B519" s="4" t="s">
        <v>392</v>
      </c>
      <c r="C519" s="5">
        <v>2487</v>
      </c>
      <c r="D519" s="5">
        <v>1289</v>
      </c>
      <c r="E519" s="5">
        <v>974</v>
      </c>
      <c r="F519" s="5">
        <v>3614</v>
      </c>
      <c r="G519" s="5">
        <v>3614</v>
      </c>
      <c r="H519" s="5"/>
    </row>
    <row r="520" spans="1:8" s="64" customFormat="1" x14ac:dyDescent="0.2">
      <c r="A520" s="10" t="s">
        <v>410</v>
      </c>
      <c r="B520" s="4" t="s">
        <v>411</v>
      </c>
      <c r="C520" s="5">
        <v>361</v>
      </c>
      <c r="D520" s="5">
        <v>1175</v>
      </c>
      <c r="E520" s="5">
        <v>556</v>
      </c>
      <c r="F520" s="5">
        <v>2477</v>
      </c>
      <c r="G520" s="5">
        <v>2477</v>
      </c>
      <c r="H520" s="5"/>
    </row>
    <row r="521" spans="1:8" s="8" customFormat="1" x14ac:dyDescent="0.2">
      <c r="A521" s="61"/>
      <c r="B521" s="62" t="s">
        <v>663</v>
      </c>
      <c r="C521" s="63">
        <f t="shared" ref="C521:E521" si="287">SUM(C519:C520)</f>
        <v>2848</v>
      </c>
      <c r="D521" s="63">
        <f t="shared" ref="D521" si="288">SUM(D519:D520)</f>
        <v>2464</v>
      </c>
      <c r="E521" s="63">
        <f t="shared" si="287"/>
        <v>1530</v>
      </c>
      <c r="F521" s="63">
        <f t="shared" ref="F521:G521" si="289">SUM(F519:F520)</f>
        <v>6091</v>
      </c>
      <c r="G521" s="63">
        <f t="shared" si="289"/>
        <v>6091</v>
      </c>
      <c r="H521" s="63">
        <f t="shared" ref="H521" si="290">SUM(H519:H520)</f>
        <v>0</v>
      </c>
    </row>
    <row r="522" spans="1:8" x14ac:dyDescent="0.2">
      <c r="A522" s="10"/>
      <c r="B522" s="4"/>
      <c r="C522" s="5"/>
      <c r="D522" s="27"/>
      <c r="E522" s="5"/>
      <c r="G522" s="27"/>
      <c r="H522" s="27"/>
    </row>
    <row r="523" spans="1:8" x14ac:dyDescent="0.2">
      <c r="A523" s="10" t="s">
        <v>412</v>
      </c>
      <c r="B523" s="4" t="s">
        <v>395</v>
      </c>
      <c r="C523" s="5">
        <v>98</v>
      </c>
      <c r="D523" s="27">
        <v>1916</v>
      </c>
      <c r="E523" s="5">
        <v>945</v>
      </c>
      <c r="F523" s="27">
        <v>0</v>
      </c>
      <c r="G523" s="27">
        <v>0</v>
      </c>
      <c r="H523" s="27"/>
    </row>
    <row r="524" spans="1:8" x14ac:dyDescent="0.2">
      <c r="A524" s="10" t="s">
        <v>413</v>
      </c>
      <c r="B524" s="4" t="s">
        <v>397</v>
      </c>
      <c r="C524" s="5">
        <v>0</v>
      </c>
      <c r="D524" s="27">
        <v>0</v>
      </c>
      <c r="E524" s="5">
        <v>0</v>
      </c>
      <c r="F524" s="27">
        <v>0</v>
      </c>
      <c r="G524" s="27">
        <v>0</v>
      </c>
      <c r="H524" s="27"/>
    </row>
    <row r="525" spans="1:8" x14ac:dyDescent="0.2">
      <c r="A525" s="10" t="s">
        <v>414</v>
      </c>
      <c r="B525" s="4" t="s">
        <v>399</v>
      </c>
      <c r="C525" s="5">
        <v>4441</v>
      </c>
      <c r="D525" s="27">
        <v>7561</v>
      </c>
      <c r="E525" s="5">
        <v>2767</v>
      </c>
      <c r="F525" s="27">
        <v>7738</v>
      </c>
      <c r="G525" s="27">
        <v>7738</v>
      </c>
      <c r="H525" s="27"/>
    </row>
    <row r="526" spans="1:8" x14ac:dyDescent="0.2">
      <c r="A526" s="61"/>
      <c r="B526" s="62" t="s">
        <v>663</v>
      </c>
      <c r="C526" s="63">
        <f t="shared" ref="C526:F526" si="291">SUM(C523:C525)</f>
        <v>4539</v>
      </c>
      <c r="D526" s="63">
        <f t="shared" si="291"/>
        <v>9477</v>
      </c>
      <c r="E526" s="63">
        <f t="shared" si="291"/>
        <v>3712</v>
      </c>
      <c r="F526" s="63">
        <f t="shared" si="291"/>
        <v>7738</v>
      </c>
      <c r="G526" s="63">
        <f t="shared" ref="G526" si="292">SUM(G523:G525)</f>
        <v>7738</v>
      </c>
      <c r="H526" s="63">
        <f t="shared" ref="H526" si="293">SUM(H523:H525)</f>
        <v>0</v>
      </c>
    </row>
    <row r="527" spans="1:8" x14ac:dyDescent="0.2">
      <c r="A527" s="10"/>
      <c r="B527" s="4"/>
      <c r="C527" s="5"/>
      <c r="D527" s="27"/>
      <c r="E527" s="5"/>
      <c r="G527" s="27"/>
      <c r="H527" s="27"/>
    </row>
    <row r="528" spans="1:8" x14ac:dyDescent="0.2">
      <c r="A528" s="10" t="s">
        <v>415</v>
      </c>
      <c r="B528" s="4" t="s">
        <v>879</v>
      </c>
      <c r="C528" s="5">
        <v>22957</v>
      </c>
      <c r="D528" s="27">
        <v>23600</v>
      </c>
      <c r="E528" s="5">
        <v>8023</v>
      </c>
      <c r="F528" s="27">
        <v>22720</v>
      </c>
      <c r="G528" s="27">
        <v>22720</v>
      </c>
      <c r="H528" s="27"/>
    </row>
    <row r="529" spans="1:8" s="64" customFormat="1" x14ac:dyDescent="0.2">
      <c r="A529" s="61"/>
      <c r="B529" s="62" t="s">
        <v>663</v>
      </c>
      <c r="C529" s="63">
        <f t="shared" ref="C529:F529" si="294">SUM(C528)</f>
        <v>22957</v>
      </c>
      <c r="D529" s="63">
        <f t="shared" ref="D529" si="295">SUM(D528)</f>
        <v>23600</v>
      </c>
      <c r="E529" s="63">
        <f t="shared" si="294"/>
        <v>8023</v>
      </c>
      <c r="F529" s="63">
        <f t="shared" si="294"/>
        <v>22720</v>
      </c>
      <c r="G529" s="63">
        <f t="shared" ref="G529" si="296">SUM(G528)</f>
        <v>22720</v>
      </c>
      <c r="H529" s="63">
        <f t="shared" ref="H529" si="297">SUM(H528)</f>
        <v>0</v>
      </c>
    </row>
    <row r="530" spans="1:8" x14ac:dyDescent="0.2">
      <c r="A530" s="11"/>
      <c r="B530" s="6"/>
      <c r="C530" s="7"/>
      <c r="D530" s="28"/>
      <c r="E530" s="7"/>
      <c r="F530" s="28"/>
      <c r="G530" s="28"/>
      <c r="H530" s="28"/>
    </row>
    <row r="531" spans="1:8" x14ac:dyDescent="0.2">
      <c r="A531" s="10" t="s">
        <v>416</v>
      </c>
      <c r="B531" s="4" t="s">
        <v>880</v>
      </c>
      <c r="C531" s="5">
        <v>361</v>
      </c>
      <c r="D531" s="27">
        <v>416</v>
      </c>
      <c r="E531" s="5">
        <v>92</v>
      </c>
      <c r="F531" s="27">
        <v>569</v>
      </c>
      <c r="G531" s="27">
        <v>569</v>
      </c>
      <c r="H531" s="27"/>
    </row>
    <row r="532" spans="1:8" x14ac:dyDescent="0.2">
      <c r="A532" s="10" t="s">
        <v>417</v>
      </c>
      <c r="B532" s="4" t="s">
        <v>185</v>
      </c>
      <c r="C532" s="5">
        <v>185</v>
      </c>
      <c r="D532" s="27">
        <v>300</v>
      </c>
      <c r="E532" s="5">
        <v>129</v>
      </c>
      <c r="F532" s="27">
        <v>277</v>
      </c>
      <c r="G532" s="27">
        <v>277</v>
      </c>
      <c r="H532" s="27"/>
    </row>
    <row r="533" spans="1:8" s="64" customFormat="1" x14ac:dyDescent="0.2">
      <c r="A533" s="10" t="s">
        <v>418</v>
      </c>
      <c r="B533" s="4" t="s">
        <v>187</v>
      </c>
      <c r="C533" s="5">
        <v>70</v>
      </c>
      <c r="D533" s="27">
        <v>0</v>
      </c>
      <c r="E533" s="5">
        <v>0</v>
      </c>
      <c r="F533" s="27">
        <v>0</v>
      </c>
      <c r="G533" s="27">
        <v>0</v>
      </c>
      <c r="H533" s="27"/>
    </row>
    <row r="534" spans="1:8" x14ac:dyDescent="0.2">
      <c r="A534" s="61"/>
      <c r="B534" s="62" t="s">
        <v>663</v>
      </c>
      <c r="C534" s="63">
        <f t="shared" ref="C534:F534" si="298">SUM(C531:C533)</f>
        <v>616</v>
      </c>
      <c r="D534" s="63">
        <f t="shared" si="298"/>
        <v>716</v>
      </c>
      <c r="E534" s="63">
        <f t="shared" si="298"/>
        <v>221</v>
      </c>
      <c r="F534" s="63">
        <f t="shared" si="298"/>
        <v>846</v>
      </c>
      <c r="G534" s="63">
        <f t="shared" ref="G534" si="299">SUM(G531:G533)</f>
        <v>846</v>
      </c>
      <c r="H534" s="63">
        <f t="shared" ref="H534" si="300">SUM(H531:H533)</f>
        <v>0</v>
      </c>
    </row>
    <row r="535" spans="1:8" x14ac:dyDescent="0.2">
      <c r="A535" s="10"/>
      <c r="B535" s="4"/>
      <c r="C535" s="5"/>
      <c r="D535" s="27"/>
      <c r="E535" s="5"/>
      <c r="G535" s="27"/>
      <c r="H535" s="27"/>
    </row>
    <row r="536" spans="1:8" x14ac:dyDescent="0.2">
      <c r="A536" s="10" t="s">
        <v>990</v>
      </c>
      <c r="B536" s="4" t="s">
        <v>809</v>
      </c>
      <c r="C536" s="5">
        <v>4500</v>
      </c>
      <c r="D536" s="27">
        <v>4500</v>
      </c>
      <c r="E536" s="5">
        <v>4500</v>
      </c>
      <c r="F536" s="27">
        <v>4500</v>
      </c>
      <c r="G536" s="27">
        <v>4500</v>
      </c>
      <c r="H536" s="27"/>
    </row>
    <row r="537" spans="1:8" s="64" customFormat="1" x14ac:dyDescent="0.2">
      <c r="A537" s="10" t="s">
        <v>991</v>
      </c>
      <c r="B537" s="4" t="s">
        <v>808</v>
      </c>
      <c r="C537" s="5">
        <v>967</v>
      </c>
      <c r="D537" s="27">
        <v>669</v>
      </c>
      <c r="E537" s="5">
        <v>669</v>
      </c>
      <c r="F537" s="27">
        <v>570</v>
      </c>
      <c r="G537" s="27">
        <v>570</v>
      </c>
      <c r="H537" s="27"/>
    </row>
    <row r="538" spans="1:8" x14ac:dyDescent="0.2">
      <c r="A538" s="61"/>
      <c r="B538" s="62" t="s">
        <v>663</v>
      </c>
      <c r="C538" s="63">
        <f t="shared" ref="C538:F538" si="301">SUM(C536:C537)</f>
        <v>5467</v>
      </c>
      <c r="D538" s="63">
        <f t="shared" si="301"/>
        <v>5169</v>
      </c>
      <c r="E538" s="63">
        <f t="shared" si="301"/>
        <v>5169</v>
      </c>
      <c r="F538" s="63">
        <f t="shared" si="301"/>
        <v>5070</v>
      </c>
      <c r="G538" s="63">
        <f t="shared" ref="G538" si="302">SUM(G536:G537)</f>
        <v>5070</v>
      </c>
      <c r="H538" s="63">
        <f t="shared" ref="H538" si="303">SUM(H536:H537)</f>
        <v>0</v>
      </c>
    </row>
    <row r="539" spans="1:8" x14ac:dyDescent="0.2">
      <c r="A539" s="10"/>
      <c r="B539" s="4"/>
      <c r="C539" s="5"/>
      <c r="D539" s="27"/>
      <c r="E539" s="5"/>
      <c r="G539" s="27"/>
      <c r="H539" s="27"/>
    </row>
    <row r="540" spans="1:8" s="64" customFormat="1" x14ac:dyDescent="0.2">
      <c r="A540" s="61"/>
      <c r="B540" s="62" t="s">
        <v>676</v>
      </c>
      <c r="C540" s="68">
        <f>C538+C534+C529+C526+C521+C517+C514</f>
        <v>38639</v>
      </c>
      <c r="D540" s="68">
        <f t="shared" ref="D540:H540" si="304">D538+D534+D529+D526+D521+D517+D514</f>
        <v>51733</v>
      </c>
      <c r="E540" s="68">
        <f t="shared" si="304"/>
        <v>31678</v>
      </c>
      <c r="F540" s="68">
        <f t="shared" si="304"/>
        <v>42465</v>
      </c>
      <c r="G540" s="68">
        <f t="shared" ref="G540" si="305">G538+G534+G529+G526+G521+G517+G514</f>
        <v>42465</v>
      </c>
      <c r="H540" s="68">
        <f t="shared" si="304"/>
        <v>0</v>
      </c>
    </row>
    <row r="541" spans="1:8" x14ac:dyDescent="0.2">
      <c r="A541" s="10"/>
      <c r="B541" s="6" t="s">
        <v>850</v>
      </c>
      <c r="C541" s="7"/>
      <c r="D541" s="27"/>
      <c r="E541" s="5"/>
      <c r="G541" s="27"/>
      <c r="H541" s="27"/>
    </row>
    <row r="542" spans="1:8" x14ac:dyDescent="0.2">
      <c r="A542" s="10" t="s">
        <v>419</v>
      </c>
      <c r="B542" s="4" t="s">
        <v>405</v>
      </c>
      <c r="C542" s="5">
        <v>351</v>
      </c>
      <c r="D542" s="5">
        <v>0</v>
      </c>
      <c r="E542" s="5">
        <v>0</v>
      </c>
      <c r="F542" s="5">
        <v>0</v>
      </c>
      <c r="G542" s="5">
        <v>0</v>
      </c>
      <c r="H542" s="5"/>
    </row>
    <row r="543" spans="1:8" x14ac:dyDescent="0.2">
      <c r="A543" s="61"/>
      <c r="B543" s="62" t="s">
        <v>663</v>
      </c>
      <c r="C543" s="63">
        <f t="shared" ref="C543:E543" si="306">SUM(C542)</f>
        <v>351</v>
      </c>
      <c r="D543" s="63">
        <f t="shared" ref="D543" si="307">SUM(D542)</f>
        <v>0</v>
      </c>
      <c r="E543" s="63">
        <f t="shared" si="306"/>
        <v>0</v>
      </c>
      <c r="F543" s="63">
        <f t="shared" ref="F543:G543" si="308">SUM(F542)</f>
        <v>0</v>
      </c>
      <c r="G543" s="63">
        <f t="shared" si="308"/>
        <v>0</v>
      </c>
      <c r="H543" s="63">
        <f t="shared" ref="H543" si="309">SUM(H542)</f>
        <v>0</v>
      </c>
    </row>
    <row r="544" spans="1:8" s="64" customFormat="1" x14ac:dyDescent="0.2">
      <c r="A544" s="10"/>
      <c r="B544" s="4"/>
      <c r="C544" s="5"/>
      <c r="D544" s="27"/>
      <c r="E544" s="5"/>
      <c r="F544" s="27"/>
      <c r="G544" s="27"/>
      <c r="H544" s="27"/>
    </row>
    <row r="545" spans="1:8" x14ac:dyDescent="0.2">
      <c r="A545" s="10" t="s">
        <v>1000</v>
      </c>
      <c r="B545" s="4" t="s">
        <v>388</v>
      </c>
      <c r="C545" s="5">
        <v>1447</v>
      </c>
      <c r="D545" s="27">
        <v>7353</v>
      </c>
      <c r="E545" s="5">
        <v>12636</v>
      </c>
      <c r="F545" s="27">
        <v>0</v>
      </c>
      <c r="G545" s="27">
        <v>0</v>
      </c>
      <c r="H545" s="27"/>
    </row>
    <row r="546" spans="1:8" x14ac:dyDescent="0.2">
      <c r="A546" s="61"/>
      <c r="B546" s="62" t="s">
        <v>663</v>
      </c>
      <c r="C546" s="63">
        <f t="shared" ref="C546:H546" si="310">SUM(C545:C545)</f>
        <v>1447</v>
      </c>
      <c r="D546" s="63">
        <f t="shared" si="310"/>
        <v>7353</v>
      </c>
      <c r="E546" s="63">
        <f t="shared" si="310"/>
        <v>12636</v>
      </c>
      <c r="F546" s="63">
        <f t="shared" si="310"/>
        <v>0</v>
      </c>
      <c r="G546" s="63">
        <f t="shared" ref="G546" si="311">SUM(G545:G545)</f>
        <v>0</v>
      </c>
      <c r="H546" s="63">
        <f t="shared" si="310"/>
        <v>0</v>
      </c>
    </row>
    <row r="547" spans="1:8" x14ac:dyDescent="0.2">
      <c r="A547" s="10"/>
      <c r="B547" s="4"/>
      <c r="C547" s="5"/>
      <c r="D547" s="27"/>
      <c r="E547" s="5"/>
      <c r="G547" s="27"/>
      <c r="H547" s="27"/>
    </row>
    <row r="548" spans="1:8" x14ac:dyDescent="0.2">
      <c r="A548" s="10" t="s">
        <v>420</v>
      </c>
      <c r="B548" s="4" t="s">
        <v>818</v>
      </c>
      <c r="C548" s="5">
        <v>123</v>
      </c>
      <c r="D548" s="27">
        <v>0</v>
      </c>
      <c r="E548" s="5">
        <v>0</v>
      </c>
      <c r="F548" s="27">
        <v>0</v>
      </c>
      <c r="G548" s="27">
        <v>0</v>
      </c>
      <c r="H548" s="27"/>
    </row>
    <row r="549" spans="1:8" s="64" customFormat="1" x14ac:dyDescent="0.2">
      <c r="A549" s="61"/>
      <c r="B549" s="62" t="s">
        <v>663</v>
      </c>
      <c r="C549" s="63">
        <f t="shared" ref="C549:F549" si="312">SUM(C548)</f>
        <v>123</v>
      </c>
      <c r="D549" s="63">
        <f t="shared" si="312"/>
        <v>0</v>
      </c>
      <c r="E549" s="63">
        <f t="shared" si="312"/>
        <v>0</v>
      </c>
      <c r="F549" s="63">
        <f t="shared" si="312"/>
        <v>0</v>
      </c>
      <c r="G549" s="63">
        <f t="shared" ref="G549" si="313">SUM(G548)</f>
        <v>0</v>
      </c>
      <c r="H549" s="63">
        <f t="shared" ref="H549" si="314">SUM(H548)</f>
        <v>0</v>
      </c>
    </row>
    <row r="550" spans="1:8" x14ac:dyDescent="0.2">
      <c r="A550" s="10"/>
      <c r="B550" s="4"/>
      <c r="C550" s="5"/>
      <c r="D550" s="27"/>
      <c r="E550" s="5"/>
      <c r="G550" s="27"/>
      <c r="H550" s="27"/>
    </row>
    <row r="551" spans="1:8" ht="22.5" x14ac:dyDescent="0.2">
      <c r="A551" s="10" t="s">
        <v>421</v>
      </c>
      <c r="B551" s="4" t="s">
        <v>422</v>
      </c>
      <c r="C551" s="5">
        <v>560</v>
      </c>
      <c r="D551" s="27">
        <v>700</v>
      </c>
      <c r="E551" s="5">
        <v>286</v>
      </c>
      <c r="F551" s="27">
        <v>595</v>
      </c>
      <c r="G551" s="27">
        <v>595</v>
      </c>
      <c r="H551" s="27"/>
    </row>
    <row r="552" spans="1:8" x14ac:dyDescent="0.2">
      <c r="A552" s="61"/>
      <c r="B552" s="62" t="s">
        <v>663</v>
      </c>
      <c r="C552" s="63">
        <f t="shared" ref="C552:F552" si="315">SUM(C551)</f>
        <v>560</v>
      </c>
      <c r="D552" s="63">
        <f t="shared" si="315"/>
        <v>700</v>
      </c>
      <c r="E552" s="63">
        <f t="shared" si="315"/>
        <v>286</v>
      </c>
      <c r="F552" s="63">
        <f t="shared" si="315"/>
        <v>595</v>
      </c>
      <c r="G552" s="63">
        <f t="shared" ref="G552" si="316">SUM(G551)</f>
        <v>595</v>
      </c>
      <c r="H552" s="63">
        <f t="shared" ref="H552" si="317">SUM(H551)</f>
        <v>0</v>
      </c>
    </row>
    <row r="553" spans="1:8" x14ac:dyDescent="0.2">
      <c r="A553" s="10"/>
      <c r="B553" s="4"/>
      <c r="C553" s="5"/>
      <c r="D553" s="27"/>
      <c r="E553" s="5"/>
      <c r="G553" s="27"/>
      <c r="H553" s="27"/>
    </row>
    <row r="554" spans="1:8" x14ac:dyDescent="0.2">
      <c r="A554" s="10" t="s">
        <v>423</v>
      </c>
      <c r="B554" s="4" t="s">
        <v>392</v>
      </c>
      <c r="C554" s="5">
        <v>2177</v>
      </c>
      <c r="D554" s="5">
        <v>967</v>
      </c>
      <c r="E554" s="5">
        <v>698</v>
      </c>
      <c r="F554" s="5">
        <v>6553</v>
      </c>
      <c r="G554" s="5">
        <v>6553</v>
      </c>
      <c r="H554" s="5"/>
    </row>
    <row r="555" spans="1:8" x14ac:dyDescent="0.2">
      <c r="A555" s="10" t="s">
        <v>424</v>
      </c>
      <c r="B555" s="4" t="s">
        <v>411</v>
      </c>
      <c r="C555" s="5">
        <v>258</v>
      </c>
      <c r="D555" s="5">
        <v>836</v>
      </c>
      <c r="E555" s="5">
        <v>397</v>
      </c>
      <c r="F555" s="5">
        <v>1764</v>
      </c>
      <c r="G555" s="5">
        <v>1764</v>
      </c>
      <c r="H555" s="5"/>
    </row>
    <row r="556" spans="1:8" x14ac:dyDescent="0.2">
      <c r="A556" s="61"/>
      <c r="B556" s="62" t="s">
        <v>663</v>
      </c>
      <c r="C556" s="63">
        <f t="shared" ref="C556:E556" si="318">SUM(C554:C555)</f>
        <v>2435</v>
      </c>
      <c r="D556" s="63">
        <f t="shared" ref="D556" si="319">SUM(D554:D555)</f>
        <v>1803</v>
      </c>
      <c r="E556" s="63">
        <f t="shared" si="318"/>
        <v>1095</v>
      </c>
      <c r="F556" s="63">
        <f t="shared" ref="F556:G556" si="320">SUM(F554:F555)</f>
        <v>8317</v>
      </c>
      <c r="G556" s="63">
        <f t="shared" si="320"/>
        <v>8317</v>
      </c>
      <c r="H556" s="63">
        <f t="shared" ref="H556" si="321">SUM(H554:H555)</f>
        <v>0</v>
      </c>
    </row>
    <row r="557" spans="1:8" x14ac:dyDescent="0.2">
      <c r="A557" s="10"/>
      <c r="B557" s="4"/>
      <c r="C557" s="5"/>
      <c r="D557" s="27"/>
      <c r="E557" s="5"/>
      <c r="G557" s="27"/>
      <c r="H557" s="27"/>
    </row>
    <row r="558" spans="1:8" s="64" customFormat="1" x14ac:dyDescent="0.2">
      <c r="A558" s="10" t="s">
        <v>425</v>
      </c>
      <c r="B558" s="4" t="s">
        <v>838</v>
      </c>
      <c r="C558" s="5">
        <v>153</v>
      </c>
      <c r="D558" s="27">
        <v>5324</v>
      </c>
      <c r="E558" s="5">
        <v>2217</v>
      </c>
      <c r="F558" s="27">
        <v>0</v>
      </c>
      <c r="G558" s="27">
        <v>0</v>
      </c>
      <c r="H558" s="27"/>
    </row>
    <row r="559" spans="1:8" x14ac:dyDescent="0.2">
      <c r="A559" s="10" t="s">
        <v>426</v>
      </c>
      <c r="B559" s="4" t="s">
        <v>839</v>
      </c>
      <c r="C559" s="5">
        <v>0</v>
      </c>
      <c r="D559" s="27">
        <v>0</v>
      </c>
      <c r="E559" s="5">
        <v>0</v>
      </c>
      <c r="F559" s="27">
        <v>0</v>
      </c>
      <c r="G559" s="27">
        <v>0</v>
      </c>
      <c r="H559" s="27"/>
    </row>
    <row r="560" spans="1:8" x14ac:dyDescent="0.2">
      <c r="A560" s="10" t="s">
        <v>427</v>
      </c>
      <c r="B560" s="4" t="s">
        <v>401</v>
      </c>
      <c r="C560" s="5">
        <v>32616</v>
      </c>
      <c r="D560" s="27">
        <v>43515</v>
      </c>
      <c r="E560" s="5">
        <v>22980</v>
      </c>
      <c r="F560" s="27">
        <v>42471</v>
      </c>
      <c r="G560" s="27">
        <v>42471</v>
      </c>
      <c r="H560" s="27"/>
    </row>
    <row r="561" spans="1:8" s="64" customFormat="1" x14ac:dyDescent="0.2">
      <c r="A561" s="61"/>
      <c r="B561" s="62" t="s">
        <v>663</v>
      </c>
      <c r="C561" s="63">
        <f t="shared" ref="C561:F561" si="322">SUM(C558:C560)</f>
        <v>32769</v>
      </c>
      <c r="D561" s="63">
        <f t="shared" si="322"/>
        <v>48839</v>
      </c>
      <c r="E561" s="63">
        <f t="shared" si="322"/>
        <v>25197</v>
      </c>
      <c r="F561" s="63">
        <f t="shared" si="322"/>
        <v>42471</v>
      </c>
      <c r="G561" s="63">
        <f t="shared" ref="G561" si="323">SUM(G558:G560)</f>
        <v>42471</v>
      </c>
      <c r="H561" s="63">
        <f t="shared" ref="H561" si="324">SUM(H558:H560)</f>
        <v>0</v>
      </c>
    </row>
    <row r="562" spans="1:8" s="8" customFormat="1" x14ac:dyDescent="0.2">
      <c r="A562" s="10"/>
      <c r="B562" s="4"/>
      <c r="C562" s="5"/>
      <c r="D562" s="27"/>
      <c r="E562" s="5"/>
      <c r="F562" s="27"/>
      <c r="G562" s="27"/>
      <c r="H562" s="27"/>
    </row>
    <row r="563" spans="1:8" x14ac:dyDescent="0.2">
      <c r="A563" s="10" t="s">
        <v>428</v>
      </c>
      <c r="B563" s="4" t="s">
        <v>181</v>
      </c>
      <c r="C563" s="5">
        <v>271</v>
      </c>
      <c r="D563" s="27">
        <v>313</v>
      </c>
      <c r="E563" s="5">
        <v>69</v>
      </c>
      <c r="F563" s="27">
        <v>764</v>
      </c>
      <c r="G563" s="27">
        <v>764</v>
      </c>
      <c r="H563" s="27"/>
    </row>
    <row r="564" spans="1:8" x14ac:dyDescent="0.2">
      <c r="A564" s="10" t="s">
        <v>429</v>
      </c>
      <c r="B564" s="4" t="s">
        <v>185</v>
      </c>
      <c r="C564" s="5">
        <v>166</v>
      </c>
      <c r="D564" s="27">
        <v>500</v>
      </c>
      <c r="E564" s="5">
        <v>202</v>
      </c>
      <c r="F564" s="27">
        <v>501</v>
      </c>
      <c r="G564" s="27">
        <v>501</v>
      </c>
      <c r="H564" s="27"/>
    </row>
    <row r="565" spans="1:8" x14ac:dyDescent="0.2">
      <c r="A565" s="10" t="s">
        <v>430</v>
      </c>
      <c r="B565" s="4" t="s">
        <v>187</v>
      </c>
      <c r="C565" s="5">
        <v>50</v>
      </c>
      <c r="D565" s="27">
        <v>224</v>
      </c>
      <c r="E565" s="5">
        <v>224</v>
      </c>
      <c r="F565" s="27">
        <v>196</v>
      </c>
      <c r="G565" s="27">
        <v>196</v>
      </c>
      <c r="H565" s="27"/>
    </row>
    <row r="566" spans="1:8" s="64" customFormat="1" x14ac:dyDescent="0.2">
      <c r="A566" s="61"/>
      <c r="B566" s="62" t="s">
        <v>663</v>
      </c>
      <c r="C566" s="63">
        <f t="shared" ref="C566:F566" si="325">SUM(C563:C565)</f>
        <v>487</v>
      </c>
      <c r="D566" s="63">
        <f t="shared" si="325"/>
        <v>1037</v>
      </c>
      <c r="E566" s="63">
        <f t="shared" si="325"/>
        <v>495</v>
      </c>
      <c r="F566" s="63">
        <f t="shared" si="325"/>
        <v>1461</v>
      </c>
      <c r="G566" s="63">
        <f t="shared" ref="G566" si="326">SUM(G563:G565)</f>
        <v>1461</v>
      </c>
      <c r="H566" s="63">
        <f t="shared" ref="H566" si="327">SUM(H563:H565)</f>
        <v>0</v>
      </c>
    </row>
    <row r="567" spans="1:8" x14ac:dyDescent="0.2">
      <c r="A567" s="10"/>
      <c r="B567" s="4"/>
      <c r="C567" s="5"/>
      <c r="D567" s="27"/>
      <c r="E567" s="5"/>
      <c r="G567" s="27"/>
      <c r="H567" s="27"/>
    </row>
    <row r="568" spans="1:8" x14ac:dyDescent="0.2">
      <c r="A568" s="10" t="s">
        <v>992</v>
      </c>
      <c r="B568" s="4" t="s">
        <v>200</v>
      </c>
      <c r="C568" s="5">
        <v>8500</v>
      </c>
      <c r="D568" s="27">
        <v>8500</v>
      </c>
      <c r="E568" s="5">
        <v>8500</v>
      </c>
      <c r="F568" s="27">
        <v>8500</v>
      </c>
      <c r="G568" s="27">
        <v>8500</v>
      </c>
      <c r="H568" s="27"/>
    </row>
    <row r="569" spans="1:8" x14ac:dyDescent="0.2">
      <c r="A569" s="10" t="s">
        <v>993</v>
      </c>
      <c r="B569" s="4" t="s">
        <v>810</v>
      </c>
      <c r="C569" s="5">
        <v>3307</v>
      </c>
      <c r="D569" s="27">
        <v>1488</v>
      </c>
      <c r="E569" s="5">
        <v>1510</v>
      </c>
      <c r="F569" s="27">
        <v>3061</v>
      </c>
      <c r="G569" s="27">
        <v>815</v>
      </c>
      <c r="H569" s="27"/>
    </row>
    <row r="570" spans="1:8" s="64" customFormat="1" x14ac:dyDescent="0.2">
      <c r="A570" s="61"/>
      <c r="B570" s="62" t="s">
        <v>663</v>
      </c>
      <c r="C570" s="63">
        <f t="shared" ref="C570:F570" si="328">SUM(C568:C569)</f>
        <v>11807</v>
      </c>
      <c r="D570" s="63">
        <f t="shared" si="328"/>
        <v>9988</v>
      </c>
      <c r="E570" s="63">
        <f t="shared" si="328"/>
        <v>10010</v>
      </c>
      <c r="F570" s="63">
        <f t="shared" si="328"/>
        <v>11561</v>
      </c>
      <c r="G570" s="63">
        <f t="shared" ref="G570:H570" si="329">SUM(G568:G569)</f>
        <v>9315</v>
      </c>
      <c r="H570" s="63">
        <f t="shared" si="329"/>
        <v>0</v>
      </c>
    </row>
    <row r="571" spans="1:8" x14ac:dyDescent="0.2">
      <c r="A571" s="79"/>
      <c r="B571" s="80"/>
      <c r="C571" s="81"/>
      <c r="D571" s="81"/>
      <c r="E571" s="81"/>
      <c r="F571" s="81"/>
      <c r="G571" s="81"/>
      <c r="H571" s="81"/>
    </row>
    <row r="572" spans="1:8" x14ac:dyDescent="0.2">
      <c r="A572" s="10" t="s">
        <v>925</v>
      </c>
      <c r="B572" s="4" t="s">
        <v>926</v>
      </c>
      <c r="C572" s="5">
        <v>0</v>
      </c>
      <c r="D572" s="27">
        <v>0</v>
      </c>
      <c r="E572" s="5">
        <v>0</v>
      </c>
      <c r="F572" s="27">
        <v>2000</v>
      </c>
      <c r="G572" s="27">
        <v>2000</v>
      </c>
      <c r="H572" s="27"/>
    </row>
    <row r="573" spans="1:8" s="64" customFormat="1" x14ac:dyDescent="0.2">
      <c r="A573" s="61"/>
      <c r="B573" s="62" t="s">
        <v>663</v>
      </c>
      <c r="C573" s="63">
        <f t="shared" ref="C573:F573" si="330">C572</f>
        <v>0</v>
      </c>
      <c r="D573" s="63">
        <f t="shared" si="330"/>
        <v>0</v>
      </c>
      <c r="E573" s="63">
        <f t="shared" si="330"/>
        <v>0</v>
      </c>
      <c r="F573" s="63">
        <f t="shared" si="330"/>
        <v>2000</v>
      </c>
      <c r="G573" s="63">
        <f t="shared" ref="G573:H573" si="331">G572</f>
        <v>2000</v>
      </c>
      <c r="H573" s="63">
        <f t="shared" si="331"/>
        <v>0</v>
      </c>
    </row>
    <row r="574" spans="1:8" x14ac:dyDescent="0.2">
      <c r="A574" s="79"/>
      <c r="B574" s="80"/>
      <c r="C574" s="81"/>
      <c r="D574" s="81"/>
      <c r="E574" s="81"/>
      <c r="F574" s="81"/>
      <c r="G574" s="81"/>
      <c r="H574" s="81"/>
    </row>
    <row r="575" spans="1:8" s="64" customFormat="1" x14ac:dyDescent="0.2">
      <c r="A575" s="61"/>
      <c r="B575" s="62" t="s">
        <v>677</v>
      </c>
      <c r="C575" s="68">
        <f>C570+C566+C561+C556+C552+C549+C546+C543</f>
        <v>49979</v>
      </c>
      <c r="D575" s="68">
        <f t="shared" ref="D575:H575" si="332">D570+D566+D561+D556+D552+D549+D546+D543</f>
        <v>69720</v>
      </c>
      <c r="E575" s="68">
        <f t="shared" si="332"/>
        <v>49719</v>
      </c>
      <c r="F575" s="68">
        <f t="shared" si="332"/>
        <v>64405</v>
      </c>
      <c r="G575" s="68">
        <f t="shared" si="332"/>
        <v>62159</v>
      </c>
      <c r="H575" s="68">
        <f t="shared" si="332"/>
        <v>0</v>
      </c>
    </row>
    <row r="576" spans="1:8" x14ac:dyDescent="0.2">
      <c r="A576" s="11"/>
      <c r="B576" s="6" t="s">
        <v>840</v>
      </c>
      <c r="C576" s="7"/>
      <c r="D576" s="28"/>
      <c r="E576" s="7"/>
      <c r="F576" s="28"/>
      <c r="G576" s="28"/>
      <c r="H576" s="28"/>
    </row>
    <row r="577" spans="1:8" x14ac:dyDescent="0.2">
      <c r="A577" s="10" t="s">
        <v>431</v>
      </c>
      <c r="B577" s="4" t="s">
        <v>405</v>
      </c>
      <c r="C577" s="5">
        <v>0</v>
      </c>
      <c r="D577" s="27">
        <v>0</v>
      </c>
      <c r="E577" s="5">
        <v>0</v>
      </c>
      <c r="F577" s="27">
        <v>0</v>
      </c>
      <c r="G577" s="27">
        <v>0</v>
      </c>
      <c r="H577" s="27"/>
    </row>
    <row r="578" spans="1:8" x14ac:dyDescent="0.2">
      <c r="A578" s="61"/>
      <c r="B578" s="62" t="s">
        <v>663</v>
      </c>
      <c r="C578" s="63">
        <f t="shared" ref="C578:F578" si="333">SUM(C577)</f>
        <v>0</v>
      </c>
      <c r="D578" s="63">
        <f>SUM(D577)</f>
        <v>0</v>
      </c>
      <c r="E578" s="63">
        <f t="shared" si="333"/>
        <v>0</v>
      </c>
      <c r="F578" s="63">
        <f t="shared" si="333"/>
        <v>0</v>
      </c>
      <c r="G578" s="63">
        <f t="shared" ref="G578" si="334">SUM(G577)</f>
        <v>0</v>
      </c>
      <c r="H578" s="63">
        <f>SUM(H577)</f>
        <v>0</v>
      </c>
    </row>
    <row r="579" spans="1:8" s="64" customFormat="1" x14ac:dyDescent="0.2">
      <c r="A579" s="10"/>
      <c r="B579" s="4"/>
      <c r="C579" s="5"/>
      <c r="D579" s="27"/>
      <c r="E579" s="5"/>
      <c r="F579" s="27"/>
      <c r="G579" s="27"/>
      <c r="H579" s="27"/>
    </row>
    <row r="580" spans="1:8" x14ac:dyDescent="0.2">
      <c r="A580" s="10" t="s">
        <v>432</v>
      </c>
      <c r="B580" s="4" t="s">
        <v>406</v>
      </c>
      <c r="C580" s="5">
        <v>0</v>
      </c>
      <c r="D580" s="27">
        <v>0</v>
      </c>
      <c r="E580" s="5">
        <v>0</v>
      </c>
      <c r="F580" s="27">
        <v>0</v>
      </c>
      <c r="G580" s="27">
        <v>0</v>
      </c>
      <c r="H580" s="27"/>
    </row>
    <row r="581" spans="1:8" x14ac:dyDescent="0.2">
      <c r="A581" s="61"/>
      <c r="B581" s="62" t="s">
        <v>663</v>
      </c>
      <c r="C581" s="63">
        <f t="shared" ref="C581:F581" si="335">SUM(C580:C580)</f>
        <v>0</v>
      </c>
      <c r="D581" s="63">
        <f t="shared" ref="D581" si="336">SUM(D580:D580)</f>
        <v>0</v>
      </c>
      <c r="E581" s="63">
        <f t="shared" si="335"/>
        <v>0</v>
      </c>
      <c r="F581" s="63">
        <f t="shared" si="335"/>
        <v>0</v>
      </c>
      <c r="G581" s="63">
        <f t="shared" ref="G581" si="337">SUM(G580:G580)</f>
        <v>0</v>
      </c>
      <c r="H581" s="63">
        <f t="shared" ref="H581" si="338">SUM(H580:H580)</f>
        <v>0</v>
      </c>
    </row>
    <row r="582" spans="1:8" x14ac:dyDescent="0.2">
      <c r="A582" s="10"/>
      <c r="B582" s="4"/>
      <c r="C582" s="5"/>
      <c r="D582" s="27"/>
      <c r="E582" s="5"/>
      <c r="G582" s="27"/>
      <c r="H582" s="27"/>
    </row>
    <row r="583" spans="1:8" x14ac:dyDescent="0.2">
      <c r="A583" s="10" t="s">
        <v>433</v>
      </c>
      <c r="B583" s="4" t="s">
        <v>434</v>
      </c>
      <c r="C583" s="5">
        <v>631</v>
      </c>
      <c r="D583" s="27">
        <v>0</v>
      </c>
      <c r="E583" s="5">
        <v>0</v>
      </c>
      <c r="F583" s="27">
        <v>0</v>
      </c>
      <c r="G583" s="27">
        <v>0</v>
      </c>
      <c r="H583" s="27"/>
    </row>
    <row r="584" spans="1:8" s="64" customFormat="1" x14ac:dyDescent="0.2">
      <c r="A584" s="61"/>
      <c r="B584" s="62" t="s">
        <v>663</v>
      </c>
      <c r="C584" s="63">
        <f t="shared" ref="C584:F584" si="339">SUM(C583)</f>
        <v>631</v>
      </c>
      <c r="D584" s="63">
        <f t="shared" ref="D584" si="340">SUM(D583)</f>
        <v>0</v>
      </c>
      <c r="E584" s="63">
        <f t="shared" si="339"/>
        <v>0</v>
      </c>
      <c r="F584" s="63">
        <f t="shared" si="339"/>
        <v>0</v>
      </c>
      <c r="G584" s="63">
        <f t="shared" ref="G584" si="341">SUM(G583)</f>
        <v>0</v>
      </c>
      <c r="H584" s="63">
        <f t="shared" ref="H584" si="342">SUM(H583)</f>
        <v>0</v>
      </c>
    </row>
    <row r="585" spans="1:8" x14ac:dyDescent="0.2">
      <c r="A585" s="10"/>
      <c r="B585" s="4"/>
      <c r="C585" s="5"/>
      <c r="D585" s="5"/>
      <c r="E585" s="5"/>
      <c r="F585" s="5"/>
      <c r="G585" s="5"/>
      <c r="H585" s="5"/>
    </row>
    <row r="586" spans="1:8" x14ac:dyDescent="0.2">
      <c r="A586" s="10" t="s">
        <v>435</v>
      </c>
      <c r="B586" s="4" t="s">
        <v>392</v>
      </c>
      <c r="C586" s="5">
        <v>9809</v>
      </c>
      <c r="D586" s="5">
        <v>5046</v>
      </c>
      <c r="E586" s="5">
        <v>3555</v>
      </c>
      <c r="F586" s="5">
        <v>14347</v>
      </c>
      <c r="G586" s="5">
        <v>14347</v>
      </c>
      <c r="H586" s="5"/>
    </row>
    <row r="587" spans="1:8" x14ac:dyDescent="0.2">
      <c r="A587" s="10" t="s">
        <v>436</v>
      </c>
      <c r="B587" s="4" t="s">
        <v>411</v>
      </c>
      <c r="C587" s="5">
        <v>1316</v>
      </c>
      <c r="D587" s="5">
        <v>2078</v>
      </c>
      <c r="E587" s="5">
        <v>2029</v>
      </c>
      <c r="F587" s="5">
        <v>7973</v>
      </c>
      <c r="G587" s="5">
        <v>7973</v>
      </c>
      <c r="H587" s="5"/>
    </row>
    <row r="588" spans="1:8" x14ac:dyDescent="0.2">
      <c r="A588" s="61"/>
      <c r="B588" s="62" t="s">
        <v>663</v>
      </c>
      <c r="C588" s="63">
        <f t="shared" ref="C588:E588" si="343">SUM(C586:C587)</f>
        <v>11125</v>
      </c>
      <c r="D588" s="63">
        <f t="shared" si="343"/>
        <v>7124</v>
      </c>
      <c r="E588" s="63">
        <f t="shared" si="343"/>
        <v>5584</v>
      </c>
      <c r="F588" s="63">
        <f t="shared" ref="F588:G588" si="344">SUM(F586:F587)</f>
        <v>22320</v>
      </c>
      <c r="G588" s="63">
        <f t="shared" si="344"/>
        <v>22320</v>
      </c>
      <c r="H588" s="63">
        <f t="shared" ref="H588" si="345">SUM(H586:H587)</f>
        <v>0</v>
      </c>
    </row>
    <row r="589" spans="1:8" x14ac:dyDescent="0.2">
      <c r="A589" s="10"/>
      <c r="B589" s="4"/>
      <c r="C589" s="5"/>
      <c r="D589" s="27"/>
      <c r="E589" s="5"/>
      <c r="G589" s="27"/>
      <c r="H589" s="27"/>
    </row>
    <row r="590" spans="1:8" x14ac:dyDescent="0.2">
      <c r="A590" s="10" t="s">
        <v>437</v>
      </c>
      <c r="B590" s="4" t="s">
        <v>882</v>
      </c>
      <c r="C590" s="5">
        <v>175690</v>
      </c>
      <c r="D590" s="27">
        <v>175000</v>
      </c>
      <c r="E590" s="5">
        <v>75884</v>
      </c>
      <c r="F590" s="27">
        <v>176000</v>
      </c>
      <c r="G590" s="27">
        <v>176000</v>
      </c>
      <c r="H590" s="27"/>
    </row>
    <row r="591" spans="1:8" x14ac:dyDescent="0.2">
      <c r="A591" s="61"/>
      <c r="B591" s="62" t="s">
        <v>663</v>
      </c>
      <c r="C591" s="63">
        <f t="shared" ref="C591:F591" si="346">SUM(C590)</f>
        <v>175690</v>
      </c>
      <c r="D591" s="63">
        <f t="shared" ref="D591" si="347">SUM(D590)</f>
        <v>175000</v>
      </c>
      <c r="E591" s="63">
        <f t="shared" si="346"/>
        <v>75884</v>
      </c>
      <c r="F591" s="63">
        <f t="shared" si="346"/>
        <v>176000</v>
      </c>
      <c r="G591" s="63">
        <f t="shared" ref="G591" si="348">SUM(G590)</f>
        <v>176000</v>
      </c>
      <c r="H591" s="63">
        <f t="shared" ref="H591" si="349">SUM(H590)</f>
        <v>0</v>
      </c>
    </row>
    <row r="592" spans="1:8" x14ac:dyDescent="0.2">
      <c r="A592" s="10"/>
      <c r="B592" s="4"/>
      <c r="C592" s="5"/>
      <c r="D592" s="27"/>
      <c r="E592" s="5"/>
      <c r="G592" s="27"/>
      <c r="H592" s="27"/>
    </row>
    <row r="593" spans="1:8" s="64" customFormat="1" x14ac:dyDescent="0.2">
      <c r="A593" s="10" t="s">
        <v>439</v>
      </c>
      <c r="B593" s="4" t="s">
        <v>440</v>
      </c>
      <c r="C593" s="5">
        <v>393</v>
      </c>
      <c r="D593" s="27">
        <v>8545</v>
      </c>
      <c r="E593" s="5">
        <v>5304</v>
      </c>
      <c r="F593" s="27">
        <v>0</v>
      </c>
      <c r="G593" s="27">
        <v>0</v>
      </c>
      <c r="H593" s="27"/>
    </row>
    <row r="594" spans="1:8" s="64" customFormat="1" x14ac:dyDescent="0.2">
      <c r="A594" s="10" t="s">
        <v>441</v>
      </c>
      <c r="B594" s="4" t="s">
        <v>442</v>
      </c>
      <c r="C594" s="5">
        <v>0</v>
      </c>
      <c r="D594" s="27">
        <v>0</v>
      </c>
      <c r="E594" s="5">
        <v>0</v>
      </c>
      <c r="F594" s="27">
        <v>0</v>
      </c>
      <c r="G594" s="27">
        <v>0</v>
      </c>
      <c r="H594" s="27"/>
    </row>
    <row r="595" spans="1:8" s="8" customFormat="1" x14ac:dyDescent="0.2">
      <c r="A595" s="10" t="s">
        <v>443</v>
      </c>
      <c r="B595" s="4" t="s">
        <v>444</v>
      </c>
      <c r="C595" s="5">
        <v>12996</v>
      </c>
      <c r="D595" s="27">
        <v>32752</v>
      </c>
      <c r="E595" s="5">
        <v>21537</v>
      </c>
      <c r="F595" s="27">
        <v>17370</v>
      </c>
      <c r="G595" s="27">
        <v>17370</v>
      </c>
      <c r="H595" s="27"/>
    </row>
    <row r="596" spans="1:8" s="64" customFormat="1" x14ac:dyDescent="0.2">
      <c r="A596" s="61"/>
      <c r="B596" s="62" t="s">
        <v>663</v>
      </c>
      <c r="C596" s="63">
        <f t="shared" ref="C596:F596" si="350">SUM(C593:C595)</f>
        <v>13389</v>
      </c>
      <c r="D596" s="63">
        <f t="shared" si="350"/>
        <v>41297</v>
      </c>
      <c r="E596" s="63">
        <f t="shared" si="350"/>
        <v>26841</v>
      </c>
      <c r="F596" s="63">
        <f t="shared" si="350"/>
        <v>17370</v>
      </c>
      <c r="G596" s="63">
        <f t="shared" ref="G596" si="351">SUM(G593:G595)</f>
        <v>17370</v>
      </c>
      <c r="H596" s="63">
        <f t="shared" ref="H596" si="352">SUM(H593:H595)</f>
        <v>0</v>
      </c>
    </row>
    <row r="597" spans="1:8" s="8" customFormat="1" x14ac:dyDescent="0.2">
      <c r="A597" s="10"/>
      <c r="B597" s="4"/>
      <c r="C597" s="5"/>
      <c r="D597" s="27"/>
      <c r="E597" s="5"/>
      <c r="F597" s="27"/>
      <c r="G597" s="27"/>
      <c r="H597" s="27"/>
    </row>
    <row r="598" spans="1:8" x14ac:dyDescent="0.2">
      <c r="A598" s="10" t="s">
        <v>445</v>
      </c>
      <c r="B598" s="4" t="s">
        <v>883</v>
      </c>
      <c r="C598" s="5">
        <v>1414</v>
      </c>
      <c r="D598" s="27">
        <v>1633</v>
      </c>
      <c r="E598" s="5">
        <v>360</v>
      </c>
      <c r="F598" s="27">
        <v>2232</v>
      </c>
      <c r="G598" s="27">
        <v>2232</v>
      </c>
      <c r="H598" s="27"/>
    </row>
    <row r="599" spans="1:8" s="64" customFormat="1" x14ac:dyDescent="0.2">
      <c r="A599" s="10" t="s">
        <v>446</v>
      </c>
      <c r="B599" s="4" t="s">
        <v>185</v>
      </c>
      <c r="C599" s="5">
        <v>731</v>
      </c>
      <c r="D599" s="27">
        <v>1200</v>
      </c>
      <c r="E599" s="5">
        <v>495</v>
      </c>
      <c r="F599" s="27">
        <v>1098</v>
      </c>
      <c r="G599" s="27">
        <v>1098</v>
      </c>
      <c r="H599" s="27"/>
    </row>
    <row r="600" spans="1:8" x14ac:dyDescent="0.2">
      <c r="A600" s="10" t="s">
        <v>447</v>
      </c>
      <c r="B600" s="4" t="s">
        <v>187</v>
      </c>
      <c r="C600" s="5">
        <v>253</v>
      </c>
      <c r="D600" s="27">
        <v>0</v>
      </c>
      <c r="E600" s="5">
        <v>0</v>
      </c>
      <c r="F600" s="27">
        <v>0</v>
      </c>
      <c r="G600" s="27">
        <v>0</v>
      </c>
      <c r="H600" s="27"/>
    </row>
    <row r="601" spans="1:8" x14ac:dyDescent="0.2">
      <c r="A601" s="61"/>
      <c r="B601" s="62" t="s">
        <v>663</v>
      </c>
      <c r="C601" s="63">
        <f t="shared" ref="C601:F601" si="353">SUM(C598:C600)</f>
        <v>2398</v>
      </c>
      <c r="D601" s="63">
        <f t="shared" si="353"/>
        <v>2833</v>
      </c>
      <c r="E601" s="63">
        <f t="shared" si="353"/>
        <v>855</v>
      </c>
      <c r="F601" s="63">
        <f t="shared" si="353"/>
        <v>3330</v>
      </c>
      <c r="G601" s="63">
        <f t="shared" ref="G601" si="354">SUM(G598:G600)</f>
        <v>3330</v>
      </c>
      <c r="H601" s="63">
        <f t="shared" ref="H601" si="355">SUM(H598:H600)</f>
        <v>0</v>
      </c>
    </row>
    <row r="602" spans="1:8" s="64" customFormat="1" x14ac:dyDescent="0.2">
      <c r="A602" s="10"/>
      <c r="B602" s="4"/>
      <c r="C602" s="5"/>
      <c r="D602" s="27"/>
      <c r="E602" s="5"/>
      <c r="F602" s="27"/>
      <c r="G602" s="27"/>
      <c r="H602" s="27"/>
    </row>
    <row r="603" spans="1:8" x14ac:dyDescent="0.2">
      <c r="A603" s="10" t="s">
        <v>906</v>
      </c>
      <c r="B603" s="4" t="s">
        <v>200</v>
      </c>
      <c r="C603" s="5">
        <v>17550</v>
      </c>
      <c r="D603" s="27">
        <v>17550</v>
      </c>
      <c r="E603" s="5">
        <v>17550</v>
      </c>
      <c r="F603" s="27">
        <v>17550</v>
      </c>
      <c r="G603" s="27">
        <v>17550</v>
      </c>
      <c r="H603" s="27"/>
    </row>
    <row r="604" spans="1:8" s="64" customFormat="1" x14ac:dyDescent="0.2">
      <c r="A604" s="10" t="s">
        <v>907</v>
      </c>
      <c r="B604" s="4" t="s">
        <v>811</v>
      </c>
      <c r="C604" s="5">
        <v>5782</v>
      </c>
      <c r="D604" s="27">
        <v>1835</v>
      </c>
      <c r="E604" s="5">
        <v>1820</v>
      </c>
      <c r="F604" s="27">
        <v>464</v>
      </c>
      <c r="G604" s="27">
        <v>464</v>
      </c>
      <c r="H604" s="27"/>
    </row>
    <row r="605" spans="1:8" x14ac:dyDescent="0.2">
      <c r="A605" s="61"/>
      <c r="B605" s="62" t="s">
        <v>663</v>
      </c>
      <c r="C605" s="63">
        <f t="shared" ref="C605:F605" si="356">SUM(C603:C604)</f>
        <v>23332</v>
      </c>
      <c r="D605" s="63">
        <f t="shared" si="356"/>
        <v>19385</v>
      </c>
      <c r="E605" s="63">
        <f t="shared" si="356"/>
        <v>19370</v>
      </c>
      <c r="F605" s="63">
        <f t="shared" si="356"/>
        <v>18014</v>
      </c>
      <c r="G605" s="63">
        <f t="shared" ref="G605" si="357">SUM(G603:G604)</f>
        <v>18014</v>
      </c>
      <c r="H605" s="63">
        <f t="shared" ref="H605" si="358">SUM(H603:H604)</f>
        <v>0</v>
      </c>
    </row>
    <row r="606" spans="1:8" x14ac:dyDescent="0.2">
      <c r="A606" s="11"/>
      <c r="B606" s="6"/>
      <c r="C606" s="7"/>
      <c r="D606" s="28"/>
      <c r="E606" s="7"/>
      <c r="F606" s="28"/>
      <c r="G606" s="28"/>
      <c r="H606" s="28"/>
    </row>
    <row r="607" spans="1:8" s="64" customFormat="1" x14ac:dyDescent="0.2">
      <c r="A607" s="11" t="s">
        <v>869</v>
      </c>
      <c r="B607" s="6" t="s">
        <v>767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/>
    </row>
    <row r="608" spans="1:8" x14ac:dyDescent="0.2">
      <c r="A608" s="61"/>
      <c r="B608" s="62" t="s">
        <v>679</v>
      </c>
      <c r="C608" s="68">
        <f>C607+C605+C601+C596+C591+C588+C584+C581+C578</f>
        <v>226565</v>
      </c>
      <c r="D608" s="68">
        <f t="shared" ref="D608" si="359">D607+D605+D601+D596+D591+D588+D584+D581+D578</f>
        <v>245639</v>
      </c>
      <c r="E608" s="68">
        <f t="shared" ref="E608:F608" si="360">E607+E605+E601+E596+E591+E588+E584+E581+E578</f>
        <v>128534</v>
      </c>
      <c r="F608" s="68">
        <f t="shared" si="360"/>
        <v>237034</v>
      </c>
      <c r="G608" s="68">
        <f t="shared" ref="G608" si="361">G607+G605+G601+G596+G591+G588+G584+G581+G578</f>
        <v>237034</v>
      </c>
      <c r="H608" s="68">
        <f t="shared" ref="H608" si="362">H607+H605+H601+H596+H591+H588+H584+H581+H578</f>
        <v>0</v>
      </c>
    </row>
    <row r="609" spans="1:8" x14ac:dyDescent="0.2">
      <c r="A609" s="11"/>
      <c r="B609" s="6" t="s">
        <v>678</v>
      </c>
      <c r="C609" s="7"/>
      <c r="D609" s="28"/>
      <c r="E609" s="7"/>
      <c r="F609" s="28"/>
      <c r="G609" s="28"/>
      <c r="H609" s="28"/>
    </row>
    <row r="610" spans="1:8" x14ac:dyDescent="0.2">
      <c r="A610" s="10"/>
      <c r="B610" s="4"/>
      <c r="C610" s="5"/>
      <c r="D610" s="27"/>
      <c r="E610" s="5"/>
      <c r="G610" s="27"/>
      <c r="H610" s="27"/>
    </row>
    <row r="611" spans="1:8" x14ac:dyDescent="0.2">
      <c r="A611" s="10" t="s">
        <v>448</v>
      </c>
      <c r="B611" s="4" t="s">
        <v>449</v>
      </c>
      <c r="C611" s="5">
        <v>55</v>
      </c>
      <c r="D611" s="27">
        <v>0</v>
      </c>
      <c r="E611" s="5">
        <v>0</v>
      </c>
      <c r="F611" s="27">
        <v>0</v>
      </c>
      <c r="G611" s="27">
        <v>0</v>
      </c>
      <c r="H611" s="27"/>
    </row>
    <row r="612" spans="1:8" s="64" customFormat="1" x14ac:dyDescent="0.2">
      <c r="A612" s="61"/>
      <c r="B612" s="62" t="s">
        <v>663</v>
      </c>
      <c r="C612" s="63">
        <f t="shared" ref="C612:E612" si="363">C611</f>
        <v>55</v>
      </c>
      <c r="D612" s="63">
        <f>D611</f>
        <v>0</v>
      </c>
      <c r="E612" s="63">
        <f t="shared" si="363"/>
        <v>0</v>
      </c>
      <c r="F612" s="63">
        <f>F611</f>
        <v>0</v>
      </c>
      <c r="G612" s="63">
        <f>G611</f>
        <v>0</v>
      </c>
      <c r="H612" s="63">
        <f>H611</f>
        <v>0</v>
      </c>
    </row>
    <row r="613" spans="1:8" x14ac:dyDescent="0.2">
      <c r="A613" s="10"/>
      <c r="B613" s="4"/>
      <c r="C613" s="5"/>
      <c r="D613" s="27"/>
      <c r="E613" s="5"/>
      <c r="G613" s="27"/>
      <c r="H613" s="27"/>
    </row>
    <row r="614" spans="1:8" x14ac:dyDescent="0.2">
      <c r="A614" s="10" t="s">
        <v>450</v>
      </c>
      <c r="B614" s="4" t="s">
        <v>392</v>
      </c>
      <c r="C614" s="5">
        <v>847</v>
      </c>
      <c r="D614" s="5">
        <v>430</v>
      </c>
      <c r="E614" s="5">
        <v>308</v>
      </c>
      <c r="F614" s="5">
        <v>1990</v>
      </c>
      <c r="G614" s="5">
        <v>1990</v>
      </c>
      <c r="H614" s="5"/>
    </row>
    <row r="615" spans="1:8" x14ac:dyDescent="0.2">
      <c r="A615" s="10" t="s">
        <v>451</v>
      </c>
      <c r="B615" s="4" t="s">
        <v>411</v>
      </c>
      <c r="C615" s="5">
        <v>115</v>
      </c>
      <c r="D615" s="5">
        <v>651</v>
      </c>
      <c r="E615" s="5">
        <v>177</v>
      </c>
      <c r="F615" s="5">
        <v>1162</v>
      </c>
      <c r="G615" s="5">
        <v>1162</v>
      </c>
      <c r="H615" s="5"/>
    </row>
    <row r="616" spans="1:8" x14ac:dyDescent="0.2">
      <c r="A616" s="61"/>
      <c r="B616" s="62" t="s">
        <v>663</v>
      </c>
      <c r="C616" s="63">
        <f t="shared" ref="C616:F616" si="364">SUM(C614:C615)</f>
        <v>962</v>
      </c>
      <c r="D616" s="63">
        <f t="shared" ref="D616" si="365">SUM(D614:D615)</f>
        <v>1081</v>
      </c>
      <c r="E616" s="63">
        <f t="shared" si="364"/>
        <v>485</v>
      </c>
      <c r="F616" s="63">
        <f t="shared" si="364"/>
        <v>3152</v>
      </c>
      <c r="G616" s="63">
        <f t="shared" ref="G616" si="366">SUM(G614:G615)</f>
        <v>3152</v>
      </c>
      <c r="H616" s="63">
        <f t="shared" ref="H616" si="367">SUM(H614:H615)</f>
        <v>0</v>
      </c>
    </row>
    <row r="617" spans="1:8" x14ac:dyDescent="0.2">
      <c r="A617" s="10"/>
      <c r="B617" s="4"/>
      <c r="C617" s="5"/>
      <c r="D617" s="27"/>
      <c r="E617" s="5"/>
      <c r="G617" s="27"/>
      <c r="H617" s="27"/>
    </row>
    <row r="618" spans="1:8" x14ac:dyDescent="0.2">
      <c r="A618" s="10" t="s">
        <v>452</v>
      </c>
      <c r="B618" s="4" t="s">
        <v>884</v>
      </c>
      <c r="C618" s="5">
        <v>40085</v>
      </c>
      <c r="D618" s="27">
        <v>60000</v>
      </c>
      <c r="E618" s="5">
        <v>19655</v>
      </c>
      <c r="F618" s="27">
        <v>42000</v>
      </c>
      <c r="G618" s="27">
        <v>42000</v>
      </c>
      <c r="H618" s="27"/>
    </row>
    <row r="619" spans="1:8" x14ac:dyDescent="0.2">
      <c r="A619" s="61"/>
      <c r="B619" s="62" t="s">
        <v>663</v>
      </c>
      <c r="C619" s="63">
        <f t="shared" ref="C619:E619" si="368">SUM(C618)</f>
        <v>40085</v>
      </c>
      <c r="D619" s="63">
        <f>SUM(D618)</f>
        <v>60000</v>
      </c>
      <c r="E619" s="63">
        <f t="shared" si="368"/>
        <v>19655</v>
      </c>
      <c r="F619" s="63">
        <f>SUM(F618)</f>
        <v>42000</v>
      </c>
      <c r="G619" s="63">
        <f>SUM(G618)</f>
        <v>42000</v>
      </c>
      <c r="H619" s="63">
        <f>SUM(H618)</f>
        <v>0</v>
      </c>
    </row>
    <row r="620" spans="1:8" x14ac:dyDescent="0.2">
      <c r="A620" s="10"/>
      <c r="B620" s="4"/>
      <c r="C620" s="5"/>
      <c r="D620" s="27"/>
      <c r="E620" s="5"/>
      <c r="G620" s="27"/>
      <c r="H620" s="27"/>
    </row>
    <row r="621" spans="1:8" s="64" customFormat="1" x14ac:dyDescent="0.2">
      <c r="A621" s="10" t="s">
        <v>453</v>
      </c>
      <c r="B621" s="4" t="s">
        <v>440</v>
      </c>
      <c r="C621" s="5">
        <v>34</v>
      </c>
      <c r="D621" s="27">
        <v>1472</v>
      </c>
      <c r="E621" s="5">
        <v>331</v>
      </c>
      <c r="F621" s="27">
        <v>0</v>
      </c>
      <c r="G621" s="27">
        <v>0</v>
      </c>
      <c r="H621" s="27"/>
    </row>
    <row r="622" spans="1:8" x14ac:dyDescent="0.2">
      <c r="A622" s="10" t="s">
        <v>454</v>
      </c>
      <c r="B622" s="4" t="s">
        <v>442</v>
      </c>
      <c r="C622" s="5">
        <v>0</v>
      </c>
      <c r="D622" s="27">
        <v>0</v>
      </c>
      <c r="E622" s="5">
        <v>0</v>
      </c>
      <c r="F622" s="27">
        <v>0</v>
      </c>
      <c r="G622" s="27">
        <v>0</v>
      </c>
      <c r="H622" s="27"/>
    </row>
    <row r="623" spans="1:8" s="8" customFormat="1" x14ac:dyDescent="0.2">
      <c r="A623" s="10" t="s">
        <v>455</v>
      </c>
      <c r="B623" s="4" t="s">
        <v>444</v>
      </c>
      <c r="C623" s="5">
        <v>1807</v>
      </c>
      <c r="D623" s="27">
        <v>5380</v>
      </c>
      <c r="E623" s="5">
        <v>1537</v>
      </c>
      <c r="F623" s="27">
        <v>4345</v>
      </c>
      <c r="G623" s="27">
        <v>4345</v>
      </c>
      <c r="H623" s="27"/>
    </row>
    <row r="624" spans="1:8" s="64" customFormat="1" x14ac:dyDescent="0.2">
      <c r="A624" s="61"/>
      <c r="B624" s="62" t="s">
        <v>663</v>
      </c>
      <c r="C624" s="63">
        <f t="shared" ref="C624:F624" si="369">SUM(C621:C623)</f>
        <v>1841</v>
      </c>
      <c r="D624" s="63">
        <f t="shared" si="369"/>
        <v>6852</v>
      </c>
      <c r="E624" s="63">
        <f t="shared" si="369"/>
        <v>1868</v>
      </c>
      <c r="F624" s="63">
        <f t="shared" si="369"/>
        <v>4345</v>
      </c>
      <c r="G624" s="63">
        <f t="shared" ref="G624" si="370">SUM(G621:G623)</f>
        <v>4345</v>
      </c>
      <c r="H624" s="63">
        <f t="shared" ref="H624" si="371">SUM(H621:H623)</f>
        <v>0</v>
      </c>
    </row>
    <row r="625" spans="1:8" s="8" customFormat="1" x14ac:dyDescent="0.2">
      <c r="A625" s="10"/>
      <c r="B625" s="4"/>
      <c r="C625" s="5"/>
      <c r="D625" s="27"/>
      <c r="E625" s="5"/>
      <c r="F625" s="27"/>
      <c r="G625" s="27"/>
      <c r="H625" s="27"/>
    </row>
    <row r="626" spans="1:8" x14ac:dyDescent="0.2">
      <c r="A626" s="10" t="s">
        <v>456</v>
      </c>
      <c r="B626" s="4" t="s">
        <v>181</v>
      </c>
      <c r="C626" s="5">
        <v>121</v>
      </c>
      <c r="D626" s="27">
        <v>140</v>
      </c>
      <c r="E626" s="5">
        <v>31</v>
      </c>
      <c r="F626" s="27">
        <v>189</v>
      </c>
      <c r="G626" s="27">
        <v>189</v>
      </c>
      <c r="H626" s="27"/>
    </row>
    <row r="627" spans="1:8" s="64" customFormat="1" x14ac:dyDescent="0.2">
      <c r="A627" s="10" t="s">
        <v>457</v>
      </c>
      <c r="B627" s="4" t="s">
        <v>185</v>
      </c>
      <c r="C627" s="5">
        <v>63</v>
      </c>
      <c r="D627" s="27">
        <v>150</v>
      </c>
      <c r="E627" s="5">
        <v>43</v>
      </c>
      <c r="F627" s="27">
        <v>152</v>
      </c>
      <c r="G627" s="27">
        <v>152</v>
      </c>
      <c r="H627" s="27"/>
    </row>
    <row r="628" spans="1:8" s="8" customFormat="1" x14ac:dyDescent="0.2">
      <c r="A628" s="10" t="s">
        <v>458</v>
      </c>
      <c r="B628" s="4" t="s">
        <v>187</v>
      </c>
      <c r="C628" s="5">
        <v>22</v>
      </c>
      <c r="D628" s="27">
        <v>0</v>
      </c>
      <c r="E628" s="5">
        <v>0</v>
      </c>
      <c r="F628" s="27">
        <v>0</v>
      </c>
      <c r="G628" s="27">
        <v>0</v>
      </c>
      <c r="H628" s="27"/>
    </row>
    <row r="629" spans="1:8" x14ac:dyDescent="0.2">
      <c r="A629" s="61"/>
      <c r="B629" s="62" t="s">
        <v>663</v>
      </c>
      <c r="C629" s="63">
        <f t="shared" ref="C629:F629" si="372">SUM(C626:C628)</f>
        <v>206</v>
      </c>
      <c r="D629" s="63">
        <f t="shared" si="372"/>
        <v>290</v>
      </c>
      <c r="E629" s="63">
        <f t="shared" si="372"/>
        <v>74</v>
      </c>
      <c r="F629" s="63">
        <f t="shared" si="372"/>
        <v>341</v>
      </c>
      <c r="G629" s="63">
        <f t="shared" ref="G629" si="373">SUM(G626:G628)</f>
        <v>341</v>
      </c>
      <c r="H629" s="63">
        <f t="shared" ref="H629" si="374">SUM(H626:H628)</f>
        <v>0</v>
      </c>
    </row>
    <row r="630" spans="1:8" s="64" customFormat="1" x14ac:dyDescent="0.2">
      <c r="A630" s="10"/>
      <c r="B630" s="4"/>
      <c r="C630" s="5"/>
      <c r="D630" s="27"/>
      <c r="E630" s="5"/>
      <c r="F630" s="27"/>
      <c r="G630" s="27"/>
      <c r="H630" s="27"/>
    </row>
    <row r="631" spans="1:8" s="8" customFormat="1" x14ac:dyDescent="0.2">
      <c r="A631" s="10" t="s">
        <v>459</v>
      </c>
      <c r="B631" s="4" t="s">
        <v>200</v>
      </c>
      <c r="C631" s="5">
        <v>3825</v>
      </c>
      <c r="D631" s="27">
        <v>3825</v>
      </c>
      <c r="E631" s="5">
        <v>3825</v>
      </c>
      <c r="F631" s="27">
        <v>3825</v>
      </c>
      <c r="G631" s="27">
        <v>3825</v>
      </c>
      <c r="H631" s="27"/>
    </row>
    <row r="632" spans="1:8" s="64" customFormat="1" x14ac:dyDescent="0.2">
      <c r="A632" s="10" t="s">
        <v>460</v>
      </c>
      <c r="B632" s="4" t="s">
        <v>811</v>
      </c>
      <c r="C632" s="5">
        <v>1260</v>
      </c>
      <c r="D632" s="27">
        <v>399</v>
      </c>
      <c r="E632" s="5">
        <v>397</v>
      </c>
      <c r="F632" s="27">
        <v>101</v>
      </c>
      <c r="G632" s="27">
        <v>101</v>
      </c>
      <c r="H632" s="27"/>
    </row>
    <row r="633" spans="1:8" s="8" customFormat="1" x14ac:dyDescent="0.2">
      <c r="A633" s="61"/>
      <c r="B633" s="62" t="s">
        <v>663</v>
      </c>
      <c r="C633" s="63">
        <f t="shared" ref="C633:F633" si="375">SUM(C631:C632)</f>
        <v>5085</v>
      </c>
      <c r="D633" s="63">
        <f t="shared" si="375"/>
        <v>4224</v>
      </c>
      <c r="E633" s="63">
        <f t="shared" si="375"/>
        <v>4222</v>
      </c>
      <c r="F633" s="63">
        <f t="shared" si="375"/>
        <v>3926</v>
      </c>
      <c r="G633" s="63">
        <f t="shared" ref="G633" si="376">SUM(G631:G632)</f>
        <v>3926</v>
      </c>
      <c r="H633" s="63">
        <f t="shared" ref="H633" si="377">SUM(H631:H632)</f>
        <v>0</v>
      </c>
    </row>
    <row r="634" spans="1:8" x14ac:dyDescent="0.2">
      <c r="A634" s="11"/>
      <c r="B634" s="6"/>
      <c r="C634" s="7"/>
      <c r="D634" s="28"/>
      <c r="E634" s="7"/>
      <c r="F634" s="28"/>
      <c r="G634" s="28"/>
      <c r="H634" s="28"/>
    </row>
    <row r="635" spans="1:8" s="64" customFormat="1" x14ac:dyDescent="0.2">
      <c r="A635" s="11" t="s">
        <v>870</v>
      </c>
      <c r="B635" s="6" t="s">
        <v>767</v>
      </c>
      <c r="C635" s="7">
        <v>0</v>
      </c>
      <c r="D635" s="7">
        <v>0</v>
      </c>
      <c r="E635" s="7">
        <v>0</v>
      </c>
      <c r="F635" s="7">
        <v>0</v>
      </c>
      <c r="G635" s="7">
        <v>0</v>
      </c>
      <c r="H635" s="7"/>
    </row>
    <row r="636" spans="1:8" s="8" customFormat="1" ht="22.5" x14ac:dyDescent="0.2">
      <c r="A636" s="11" t="s">
        <v>1019</v>
      </c>
      <c r="B636" s="6" t="s">
        <v>926</v>
      </c>
      <c r="C636" s="7">
        <v>0</v>
      </c>
      <c r="D636" s="7">
        <v>0</v>
      </c>
      <c r="E636" s="7">
        <v>0</v>
      </c>
      <c r="F636" s="7">
        <v>5100</v>
      </c>
      <c r="G636" s="7">
        <v>5100</v>
      </c>
      <c r="H636" s="7"/>
    </row>
    <row r="637" spans="1:8" x14ac:dyDescent="0.2">
      <c r="A637" s="61"/>
      <c r="B637" s="62" t="s">
        <v>682</v>
      </c>
      <c r="C637" s="68">
        <f t="shared" ref="C637:E637" si="378">C636+C635+C633+C629+C624+C619+C616+C612</f>
        <v>48234</v>
      </c>
      <c r="D637" s="68">
        <f t="shared" si="378"/>
        <v>72447</v>
      </c>
      <c r="E637" s="68">
        <f t="shared" si="378"/>
        <v>26304</v>
      </c>
      <c r="F637" s="68">
        <f>F636+F635+F633+F629+F624+F619+F616+F612</f>
        <v>58864</v>
      </c>
      <c r="G637" s="68">
        <f>G636+G635+G633+G629+G624+G619+G616+G612</f>
        <v>58864</v>
      </c>
      <c r="H637" s="68">
        <f t="shared" ref="H637" si="379">H636+H635+H633+H629+H624+H619+H616+H612</f>
        <v>0</v>
      </c>
    </row>
    <row r="638" spans="1:8" x14ac:dyDescent="0.2">
      <c r="A638" s="11"/>
      <c r="B638" s="6" t="s">
        <v>680</v>
      </c>
      <c r="C638" s="7"/>
      <c r="D638" s="28"/>
      <c r="E638" s="7"/>
      <c r="F638" s="28"/>
      <c r="G638" s="28"/>
      <c r="H638" s="28"/>
    </row>
    <row r="639" spans="1:8" x14ac:dyDescent="0.2">
      <c r="A639" s="11"/>
      <c r="B639" s="6"/>
      <c r="C639" s="7"/>
      <c r="D639" s="28"/>
      <c r="E639" s="7"/>
      <c r="F639" s="28"/>
      <c r="G639" s="28"/>
      <c r="H639" s="28"/>
    </row>
    <row r="640" spans="1:8" s="64" customFormat="1" x14ac:dyDescent="0.2">
      <c r="A640" s="10" t="s">
        <v>461</v>
      </c>
      <c r="B640" s="4" t="s">
        <v>819</v>
      </c>
      <c r="C640" s="5">
        <v>5</v>
      </c>
      <c r="D640" s="27">
        <v>0</v>
      </c>
      <c r="E640" s="5">
        <v>0</v>
      </c>
      <c r="F640" s="27">
        <v>0</v>
      </c>
      <c r="G640" s="27">
        <v>0</v>
      </c>
      <c r="H640" s="27"/>
    </row>
    <row r="641" spans="1:9" s="8" customFormat="1" x14ac:dyDescent="0.2">
      <c r="A641" s="61"/>
      <c r="B641" s="62" t="s">
        <v>663</v>
      </c>
      <c r="C641" s="63">
        <f t="shared" ref="C641:E641" si="380">SUM(C640)</f>
        <v>5</v>
      </c>
      <c r="D641" s="63">
        <f>SUM(D640)</f>
        <v>0</v>
      </c>
      <c r="E641" s="63">
        <f t="shared" si="380"/>
        <v>0</v>
      </c>
      <c r="F641" s="63">
        <f>SUM(F640)</f>
        <v>0</v>
      </c>
      <c r="G641" s="63">
        <f>SUM(G640)</f>
        <v>0</v>
      </c>
      <c r="H641" s="63">
        <f>SUM(H640)</f>
        <v>0</v>
      </c>
    </row>
    <row r="642" spans="1:9" x14ac:dyDescent="0.2">
      <c r="A642" s="11"/>
      <c r="B642" s="6"/>
      <c r="C642" s="7"/>
      <c r="D642" s="28"/>
      <c r="E642" s="7"/>
      <c r="F642" s="28"/>
      <c r="G642" s="28"/>
      <c r="H642" s="28"/>
    </row>
    <row r="643" spans="1:9" x14ac:dyDescent="0.2">
      <c r="A643" s="10" t="s">
        <v>462</v>
      </c>
      <c r="B643" s="4" t="s">
        <v>392</v>
      </c>
      <c r="C643" s="5">
        <v>211</v>
      </c>
      <c r="D643" s="5">
        <v>108</v>
      </c>
      <c r="E643" s="5">
        <v>28</v>
      </c>
      <c r="F643" s="5">
        <v>597</v>
      </c>
      <c r="G643" s="5">
        <v>597</v>
      </c>
      <c r="H643" s="5"/>
    </row>
    <row r="644" spans="1:9" x14ac:dyDescent="0.2">
      <c r="A644" s="10" t="s">
        <v>463</v>
      </c>
      <c r="B644" s="4" t="s">
        <v>411</v>
      </c>
      <c r="C644" s="5">
        <v>11</v>
      </c>
      <c r="D644" s="5">
        <v>265</v>
      </c>
      <c r="E644" s="5">
        <v>17</v>
      </c>
      <c r="F644" s="5">
        <v>306</v>
      </c>
      <c r="G644" s="5">
        <v>306</v>
      </c>
      <c r="H644" s="5"/>
    </row>
    <row r="645" spans="1:9" x14ac:dyDescent="0.2">
      <c r="A645" s="61"/>
      <c r="B645" s="62" t="s">
        <v>663</v>
      </c>
      <c r="C645" s="63">
        <f t="shared" ref="C645:E645" si="381">SUM(C643:C644)</f>
        <v>222</v>
      </c>
      <c r="D645" s="63">
        <f t="shared" ref="D645" si="382">SUM(D643:D644)</f>
        <v>373</v>
      </c>
      <c r="E645" s="63">
        <f t="shared" si="381"/>
        <v>45</v>
      </c>
      <c r="F645" s="63">
        <f t="shared" ref="F645:G645" si="383">SUM(F643:F644)</f>
        <v>903</v>
      </c>
      <c r="G645" s="63">
        <f t="shared" si="383"/>
        <v>903</v>
      </c>
      <c r="H645" s="63">
        <f t="shared" ref="H645" si="384">SUM(H643:H644)</f>
        <v>0</v>
      </c>
    </row>
    <row r="646" spans="1:9" x14ac:dyDescent="0.2">
      <c r="A646" s="11"/>
      <c r="B646" s="6"/>
      <c r="C646" s="7"/>
      <c r="D646" s="28"/>
      <c r="E646" s="7"/>
      <c r="F646" s="28"/>
      <c r="G646" s="28"/>
      <c r="H646" s="28"/>
    </row>
    <row r="647" spans="1:9" x14ac:dyDescent="0.2">
      <c r="A647" s="10" t="s">
        <v>464</v>
      </c>
      <c r="B647" s="4" t="s">
        <v>438</v>
      </c>
      <c r="C647" s="5">
        <v>5049</v>
      </c>
      <c r="D647" s="27">
        <v>3500</v>
      </c>
      <c r="E647" s="5">
        <v>1792</v>
      </c>
      <c r="F647" s="27">
        <v>4265</v>
      </c>
      <c r="G647" s="27">
        <v>4265</v>
      </c>
      <c r="H647" s="27"/>
    </row>
    <row r="648" spans="1:9" x14ac:dyDescent="0.2">
      <c r="A648" s="61"/>
      <c r="B648" s="62" t="s">
        <v>663</v>
      </c>
      <c r="C648" s="63">
        <f t="shared" ref="C648:F648" si="385">SUM(C647)</f>
        <v>5049</v>
      </c>
      <c r="D648" s="63">
        <f t="shared" ref="D648" si="386">SUM(D647)</f>
        <v>3500</v>
      </c>
      <c r="E648" s="63">
        <f t="shared" si="385"/>
        <v>1792</v>
      </c>
      <c r="F648" s="63">
        <f t="shared" si="385"/>
        <v>4265</v>
      </c>
      <c r="G648" s="63">
        <f t="shared" ref="G648" si="387">SUM(G647)</f>
        <v>4265</v>
      </c>
      <c r="H648" s="63">
        <f t="shared" ref="H648" si="388">SUM(H647)</f>
        <v>0</v>
      </c>
    </row>
    <row r="649" spans="1:9" s="64" customFormat="1" x14ac:dyDescent="0.2">
      <c r="A649" s="11"/>
      <c r="B649" s="6"/>
      <c r="C649" s="7"/>
      <c r="D649" s="28"/>
      <c r="E649" s="7"/>
      <c r="F649" s="28"/>
      <c r="G649" s="28"/>
      <c r="H649" s="28"/>
    </row>
    <row r="650" spans="1:9" s="8" customFormat="1" x14ac:dyDescent="0.2">
      <c r="A650" s="10" t="s">
        <v>465</v>
      </c>
      <c r="B650" s="4" t="s">
        <v>440</v>
      </c>
      <c r="C650" s="5">
        <v>10</v>
      </c>
      <c r="D650" s="27">
        <v>618</v>
      </c>
      <c r="E650" s="5">
        <v>94</v>
      </c>
      <c r="F650" s="27">
        <v>0</v>
      </c>
      <c r="G650" s="27">
        <v>0</v>
      </c>
      <c r="H650" s="27"/>
    </row>
    <row r="651" spans="1:9" s="8" customFormat="1" ht="12.75" customHeight="1" x14ac:dyDescent="0.2">
      <c r="A651" s="10" t="s">
        <v>466</v>
      </c>
      <c r="B651" s="4" t="s">
        <v>442</v>
      </c>
      <c r="C651" s="5">
        <v>0</v>
      </c>
      <c r="D651" s="27">
        <v>0</v>
      </c>
      <c r="E651" s="5">
        <v>0</v>
      </c>
      <c r="F651" s="27">
        <v>0</v>
      </c>
      <c r="G651" s="27">
        <v>0</v>
      </c>
      <c r="H651" s="27"/>
    </row>
    <row r="652" spans="1:9" s="64" customFormat="1" x14ac:dyDescent="0.2">
      <c r="A652" s="10" t="s">
        <v>467</v>
      </c>
      <c r="B652" s="4" t="s">
        <v>444</v>
      </c>
      <c r="C652" s="5">
        <v>606</v>
      </c>
      <c r="D652" s="27">
        <v>1450</v>
      </c>
      <c r="E652" s="5">
        <v>123</v>
      </c>
      <c r="F652" s="27">
        <v>1457</v>
      </c>
      <c r="G652" s="27">
        <v>1457</v>
      </c>
      <c r="H652" s="27"/>
    </row>
    <row r="653" spans="1:9" x14ac:dyDescent="0.2">
      <c r="A653" s="61"/>
      <c r="B653" s="62" t="s">
        <v>663</v>
      </c>
      <c r="C653" s="63">
        <f t="shared" ref="C653:F653" si="389">SUM(C650:C652)</f>
        <v>616</v>
      </c>
      <c r="D653" s="63">
        <f t="shared" si="389"/>
        <v>2068</v>
      </c>
      <c r="E653" s="63">
        <f t="shared" si="389"/>
        <v>217</v>
      </c>
      <c r="F653" s="63">
        <f t="shared" si="389"/>
        <v>1457</v>
      </c>
      <c r="G653" s="63">
        <f t="shared" ref="G653" si="390">SUM(G650:G652)</f>
        <v>1457</v>
      </c>
      <c r="H653" s="63">
        <f t="shared" ref="H653" si="391">SUM(H650:H652)</f>
        <v>0</v>
      </c>
    </row>
    <row r="654" spans="1:9" x14ac:dyDescent="0.2">
      <c r="A654" s="11"/>
      <c r="B654" s="6"/>
      <c r="C654" s="7"/>
      <c r="D654" s="28"/>
      <c r="E654" s="7"/>
      <c r="F654" s="28"/>
      <c r="G654" s="28"/>
      <c r="H654" s="28"/>
    </row>
    <row r="655" spans="1:9" s="64" customFormat="1" x14ac:dyDescent="0.2">
      <c r="A655" s="10" t="s">
        <v>468</v>
      </c>
      <c r="B655" s="4" t="s">
        <v>181</v>
      </c>
      <c r="C655" s="5">
        <v>30</v>
      </c>
      <c r="D655" s="27">
        <v>35</v>
      </c>
      <c r="E655" s="5">
        <v>8</v>
      </c>
      <c r="F655" s="27">
        <v>47</v>
      </c>
      <c r="G655" s="27">
        <v>47</v>
      </c>
      <c r="H655" s="27"/>
      <c r="I655" s="63"/>
    </row>
    <row r="656" spans="1:9" s="8" customFormat="1" x14ac:dyDescent="0.2">
      <c r="A656" s="10" t="s">
        <v>469</v>
      </c>
      <c r="B656" s="4" t="s">
        <v>185</v>
      </c>
      <c r="C656" s="5">
        <v>16</v>
      </c>
      <c r="D656" s="27">
        <v>56</v>
      </c>
      <c r="E656" s="5">
        <v>8</v>
      </c>
      <c r="F656" s="27">
        <v>46</v>
      </c>
      <c r="G656" s="27">
        <v>46</v>
      </c>
      <c r="H656" s="27"/>
    </row>
    <row r="657" spans="1:8" x14ac:dyDescent="0.2">
      <c r="A657" s="10" t="s">
        <v>470</v>
      </c>
      <c r="B657" s="4" t="s">
        <v>187</v>
      </c>
      <c r="C657" s="5">
        <v>2</v>
      </c>
      <c r="D657" s="27">
        <v>0</v>
      </c>
      <c r="E657" s="5">
        <v>0</v>
      </c>
      <c r="F657" s="27">
        <v>0</v>
      </c>
      <c r="G657" s="27">
        <v>0</v>
      </c>
      <c r="H657" s="27"/>
    </row>
    <row r="658" spans="1:8" x14ac:dyDescent="0.2">
      <c r="A658" s="61"/>
      <c r="B658" s="62" t="s">
        <v>663</v>
      </c>
      <c r="C658" s="63">
        <f t="shared" ref="C658:F658" si="392">SUM(C655:C657)</f>
        <v>48</v>
      </c>
      <c r="D658" s="63">
        <f t="shared" si="392"/>
        <v>91</v>
      </c>
      <c r="E658" s="63">
        <f t="shared" si="392"/>
        <v>16</v>
      </c>
      <c r="F658" s="63">
        <f t="shared" si="392"/>
        <v>93</v>
      </c>
      <c r="G658" s="63">
        <f t="shared" ref="G658" si="393">SUM(G655:G657)</f>
        <v>93</v>
      </c>
      <c r="H658" s="63">
        <f t="shared" ref="H658" si="394">SUM(H655:H657)</f>
        <v>0</v>
      </c>
    </row>
    <row r="659" spans="1:8" s="64" customFormat="1" x14ac:dyDescent="0.2">
      <c r="A659" s="11"/>
      <c r="B659" s="6"/>
      <c r="C659" s="7"/>
      <c r="D659" s="28"/>
      <c r="E659" s="7"/>
      <c r="F659" s="28"/>
      <c r="G659" s="28"/>
      <c r="H659" s="28"/>
    </row>
    <row r="660" spans="1:8" s="64" customFormat="1" x14ac:dyDescent="0.2">
      <c r="A660" s="10" t="s">
        <v>471</v>
      </c>
      <c r="B660" s="4" t="s">
        <v>200</v>
      </c>
      <c r="C660" s="5">
        <v>1125</v>
      </c>
      <c r="D660" s="27">
        <v>4125</v>
      </c>
      <c r="E660" s="5">
        <v>1125</v>
      </c>
      <c r="F660" s="27">
        <v>4125</v>
      </c>
      <c r="G660" s="27">
        <v>4125</v>
      </c>
      <c r="H660" s="27"/>
    </row>
    <row r="661" spans="1:8" s="8" customFormat="1" x14ac:dyDescent="0.2">
      <c r="A661" s="10" t="s">
        <v>472</v>
      </c>
      <c r="B661" s="4" t="s">
        <v>806</v>
      </c>
      <c r="C661" s="5">
        <v>971</v>
      </c>
      <c r="D661" s="27">
        <v>225</v>
      </c>
      <c r="E661" s="5">
        <v>225</v>
      </c>
      <c r="F661" s="27">
        <v>165</v>
      </c>
      <c r="G661" s="27">
        <v>165</v>
      </c>
      <c r="H661" s="27"/>
    </row>
    <row r="662" spans="1:8" x14ac:dyDescent="0.2">
      <c r="A662" s="61"/>
      <c r="B662" s="62" t="s">
        <v>663</v>
      </c>
      <c r="C662" s="63">
        <f t="shared" ref="C662:F662" si="395">SUM(C660:C661)</f>
        <v>2096</v>
      </c>
      <c r="D662" s="63">
        <f t="shared" si="395"/>
        <v>4350</v>
      </c>
      <c r="E662" s="63">
        <f t="shared" si="395"/>
        <v>1350</v>
      </c>
      <c r="F662" s="63">
        <f t="shared" si="395"/>
        <v>4290</v>
      </c>
      <c r="G662" s="63">
        <f t="shared" ref="G662" si="396">SUM(G660:G661)</f>
        <v>4290</v>
      </c>
      <c r="H662" s="63">
        <f t="shared" ref="H662" si="397">SUM(H660:H661)</f>
        <v>0</v>
      </c>
    </row>
    <row r="663" spans="1:8" s="64" customFormat="1" x14ac:dyDescent="0.2">
      <c r="A663" s="11" t="s">
        <v>871</v>
      </c>
      <c r="B663" s="6" t="s">
        <v>767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/>
    </row>
    <row r="664" spans="1:8" s="8" customFormat="1" ht="22.5" x14ac:dyDescent="0.2">
      <c r="A664" s="11" t="s">
        <v>927</v>
      </c>
      <c r="B664" s="6" t="s">
        <v>926</v>
      </c>
      <c r="C664" s="7">
        <v>0</v>
      </c>
      <c r="D664" s="7">
        <v>0</v>
      </c>
      <c r="E664" s="7">
        <v>0</v>
      </c>
      <c r="F664" s="7">
        <v>3000</v>
      </c>
      <c r="G664" s="7">
        <v>3000</v>
      </c>
      <c r="H664" s="7"/>
    </row>
    <row r="665" spans="1:8" x14ac:dyDescent="0.2">
      <c r="A665" s="61"/>
      <c r="B665" s="62" t="s">
        <v>683</v>
      </c>
      <c r="C665" s="68">
        <f>C664+C663+C662+C658+C653+C648+C645+C641</f>
        <v>8036</v>
      </c>
      <c r="D665" s="68">
        <f t="shared" ref="D665" si="398">D664+D663+D662+D658+D653+D648+D645+D641</f>
        <v>10382</v>
      </c>
      <c r="E665" s="68">
        <f t="shared" ref="E665:F665" si="399">E664+E663+E662+E658+E653+E648+E645+E641</f>
        <v>3420</v>
      </c>
      <c r="F665" s="68">
        <f t="shared" si="399"/>
        <v>14008</v>
      </c>
      <c r="G665" s="68">
        <f t="shared" ref="G665" si="400">G664+G663+G662+G658+G653+G648+G645+G641</f>
        <v>14008</v>
      </c>
      <c r="H665" s="68">
        <f t="shared" ref="H665" si="401">H664+H663+H662+H658+H653+H648+H645+H641</f>
        <v>0</v>
      </c>
    </row>
    <row r="666" spans="1:8" x14ac:dyDescent="0.2">
      <c r="A666" s="10"/>
      <c r="B666" s="6" t="s">
        <v>761</v>
      </c>
      <c r="C666" s="7"/>
      <c r="D666" s="27"/>
      <c r="E666" s="5"/>
      <c r="G666" s="27"/>
      <c r="H666" s="27"/>
    </row>
    <row r="667" spans="1:8" x14ac:dyDescent="0.2">
      <c r="A667" s="11"/>
      <c r="B667" s="6"/>
      <c r="C667" s="7"/>
      <c r="D667" s="28"/>
      <c r="E667" s="7"/>
      <c r="F667" s="28"/>
      <c r="G667" s="28"/>
      <c r="H667" s="28"/>
    </row>
    <row r="668" spans="1:8" s="64" customFormat="1" x14ac:dyDescent="0.2">
      <c r="A668" s="10" t="s">
        <v>473</v>
      </c>
      <c r="B668" s="4" t="s">
        <v>820</v>
      </c>
      <c r="C668" s="5">
        <v>91</v>
      </c>
      <c r="D668" s="27">
        <v>0</v>
      </c>
      <c r="E668" s="5">
        <v>0</v>
      </c>
      <c r="F668" s="27">
        <v>0</v>
      </c>
      <c r="G668" s="27">
        <v>0</v>
      </c>
      <c r="H668" s="27"/>
    </row>
    <row r="669" spans="1:8" s="8" customFormat="1" x14ac:dyDescent="0.2">
      <c r="A669" s="61"/>
      <c r="B669" s="62" t="s">
        <v>663</v>
      </c>
      <c r="C669" s="63">
        <f t="shared" ref="C669:F669" si="402">SUM(C668)</f>
        <v>91</v>
      </c>
      <c r="D669" s="63">
        <f t="shared" ref="D669" si="403">SUM(D668)</f>
        <v>0</v>
      </c>
      <c r="E669" s="63">
        <f t="shared" si="402"/>
        <v>0</v>
      </c>
      <c r="F669" s="63">
        <f t="shared" si="402"/>
        <v>0</v>
      </c>
      <c r="G669" s="63">
        <f t="shared" ref="G669" si="404">SUM(G668)</f>
        <v>0</v>
      </c>
      <c r="H669" s="63">
        <f t="shared" ref="H669" si="405">SUM(H668)</f>
        <v>0</v>
      </c>
    </row>
    <row r="670" spans="1:8" x14ac:dyDescent="0.2">
      <c r="A670" s="11"/>
      <c r="B670" s="6"/>
      <c r="C670" s="7"/>
      <c r="D670" s="28"/>
      <c r="E670" s="7"/>
      <c r="F670" s="28"/>
      <c r="G670" s="28"/>
      <c r="H670" s="28"/>
    </row>
    <row r="671" spans="1:8" x14ac:dyDescent="0.2">
      <c r="A671" s="10" t="s">
        <v>474</v>
      </c>
      <c r="B671" s="4" t="s">
        <v>392</v>
      </c>
      <c r="C671" s="5">
        <v>1374</v>
      </c>
      <c r="D671" s="5">
        <v>752</v>
      </c>
      <c r="E671" s="5">
        <v>516</v>
      </c>
      <c r="F671" s="5">
        <v>2142</v>
      </c>
      <c r="G671" s="5">
        <v>2142</v>
      </c>
      <c r="H671" s="5"/>
    </row>
    <row r="672" spans="1:8" x14ac:dyDescent="0.2">
      <c r="A672" s="10" t="s">
        <v>475</v>
      </c>
      <c r="B672" s="4" t="s">
        <v>411</v>
      </c>
      <c r="C672" s="5">
        <v>190</v>
      </c>
      <c r="D672" s="5">
        <v>484</v>
      </c>
      <c r="E672" s="5">
        <v>294</v>
      </c>
      <c r="F672" s="5">
        <v>1333</v>
      </c>
      <c r="G672" s="5">
        <v>1333</v>
      </c>
      <c r="H672" s="5"/>
    </row>
    <row r="673" spans="1:8" x14ac:dyDescent="0.2">
      <c r="A673" s="61"/>
      <c r="B673" s="62" t="s">
        <v>663</v>
      </c>
      <c r="C673" s="63">
        <f t="shared" ref="C673:E673" si="406">SUM(C671:C672)</f>
        <v>1564</v>
      </c>
      <c r="D673" s="63">
        <f t="shared" ref="D673" si="407">SUM(D671:D672)</f>
        <v>1236</v>
      </c>
      <c r="E673" s="63">
        <f t="shared" si="406"/>
        <v>810</v>
      </c>
      <c r="F673" s="63">
        <f t="shared" ref="F673:G673" si="408">SUM(F671:F672)</f>
        <v>3475</v>
      </c>
      <c r="G673" s="63">
        <f t="shared" si="408"/>
        <v>3475</v>
      </c>
      <c r="H673" s="63">
        <f t="shared" ref="H673" si="409">SUM(H671:H672)</f>
        <v>0</v>
      </c>
    </row>
    <row r="674" spans="1:8" x14ac:dyDescent="0.2">
      <c r="A674" s="11"/>
      <c r="B674" s="6"/>
      <c r="C674" s="7"/>
      <c r="D674" s="28"/>
      <c r="E674" s="7"/>
      <c r="F674" s="28"/>
      <c r="G674" s="28"/>
      <c r="H674" s="28"/>
    </row>
    <row r="675" spans="1:8" x14ac:dyDescent="0.2">
      <c r="A675" s="10" t="s">
        <v>476</v>
      </c>
      <c r="B675" s="4" t="s">
        <v>885</v>
      </c>
      <c r="C675" s="5">
        <v>12769</v>
      </c>
      <c r="D675" s="27">
        <v>14000</v>
      </c>
      <c r="E675" s="5">
        <v>4636</v>
      </c>
      <c r="F675" s="27">
        <v>12800</v>
      </c>
      <c r="G675" s="27">
        <v>12800</v>
      </c>
      <c r="H675" s="27"/>
    </row>
    <row r="676" spans="1:8" x14ac:dyDescent="0.2">
      <c r="A676" s="61"/>
      <c r="B676" s="62" t="s">
        <v>663</v>
      </c>
      <c r="C676" s="63">
        <f t="shared" ref="C676:F676" si="410">SUM(C675)</f>
        <v>12769</v>
      </c>
      <c r="D676" s="63">
        <f t="shared" ref="D676" si="411">SUM(D675)</f>
        <v>14000</v>
      </c>
      <c r="E676" s="63">
        <f t="shared" si="410"/>
        <v>4636</v>
      </c>
      <c r="F676" s="63">
        <f t="shared" si="410"/>
        <v>12800</v>
      </c>
      <c r="G676" s="63">
        <f t="shared" ref="G676" si="412">SUM(G675)</f>
        <v>12800</v>
      </c>
      <c r="H676" s="63">
        <f t="shared" ref="H676" si="413">SUM(H675)</f>
        <v>0</v>
      </c>
    </row>
    <row r="677" spans="1:8" s="64" customFormat="1" x14ac:dyDescent="0.2">
      <c r="A677" s="11"/>
      <c r="B677" s="6"/>
      <c r="C677" s="7"/>
      <c r="D677" s="28"/>
      <c r="E677" s="7"/>
      <c r="F677" s="28"/>
      <c r="G677" s="28"/>
      <c r="H677" s="28"/>
    </row>
    <row r="678" spans="1:8" s="8" customFormat="1" x14ac:dyDescent="0.2">
      <c r="A678" s="10" t="s">
        <v>477</v>
      </c>
      <c r="B678" s="4" t="s">
        <v>440</v>
      </c>
      <c r="C678" s="5">
        <v>54</v>
      </c>
      <c r="D678" s="27">
        <v>1326</v>
      </c>
      <c r="E678" s="5">
        <v>520</v>
      </c>
      <c r="F678" s="27">
        <v>0</v>
      </c>
      <c r="G678" s="27">
        <v>0</v>
      </c>
      <c r="H678" s="27"/>
    </row>
    <row r="679" spans="1:8" s="64" customFormat="1" x14ac:dyDescent="0.2">
      <c r="A679" s="10" t="s">
        <v>478</v>
      </c>
      <c r="B679" s="4" t="s">
        <v>442</v>
      </c>
      <c r="C679" s="5">
        <v>0</v>
      </c>
      <c r="D679" s="27">
        <v>0</v>
      </c>
      <c r="E679" s="5">
        <v>0</v>
      </c>
      <c r="F679" s="27">
        <v>0</v>
      </c>
      <c r="G679" s="27">
        <v>0</v>
      </c>
      <c r="H679" s="27"/>
    </row>
    <row r="680" spans="1:8" s="8" customFormat="1" x14ac:dyDescent="0.2">
      <c r="A680" s="10" t="s">
        <v>479</v>
      </c>
      <c r="B680" s="4" t="s">
        <v>444</v>
      </c>
      <c r="C680" s="5">
        <v>1015</v>
      </c>
      <c r="D680" s="27">
        <v>1760</v>
      </c>
      <c r="E680" s="5">
        <v>492</v>
      </c>
      <c r="F680" s="27">
        <v>1947</v>
      </c>
      <c r="G680" s="27">
        <v>1947</v>
      </c>
      <c r="H680" s="27"/>
    </row>
    <row r="681" spans="1:8" s="64" customFormat="1" x14ac:dyDescent="0.2">
      <c r="A681" s="61"/>
      <c r="B681" s="62" t="s">
        <v>663</v>
      </c>
      <c r="C681" s="63">
        <f t="shared" ref="C681:F681" si="414">SUM(C678:C680)</f>
        <v>1069</v>
      </c>
      <c r="D681" s="63">
        <f t="shared" si="414"/>
        <v>3086</v>
      </c>
      <c r="E681" s="63">
        <f t="shared" si="414"/>
        <v>1012</v>
      </c>
      <c r="F681" s="63">
        <f t="shared" si="414"/>
        <v>1947</v>
      </c>
      <c r="G681" s="63">
        <f t="shared" ref="G681" si="415">SUM(G678:G680)</f>
        <v>1947</v>
      </c>
      <c r="H681" s="63">
        <f t="shared" ref="H681" si="416">SUM(H678:H680)</f>
        <v>0</v>
      </c>
    </row>
    <row r="682" spans="1:8" s="8" customFormat="1" x14ac:dyDescent="0.2">
      <c r="A682" s="11"/>
      <c r="B682" s="6"/>
      <c r="C682" s="7"/>
      <c r="D682" s="28"/>
      <c r="E682" s="7"/>
      <c r="F682" s="28"/>
      <c r="G682" s="28"/>
      <c r="H682" s="28"/>
    </row>
    <row r="683" spans="1:8" x14ac:dyDescent="0.2">
      <c r="A683" s="10" t="s">
        <v>480</v>
      </c>
      <c r="B683" s="4" t="s">
        <v>181</v>
      </c>
      <c r="C683" s="5">
        <v>210</v>
      </c>
      <c r="D683" s="27">
        <v>243</v>
      </c>
      <c r="E683" s="5">
        <v>54</v>
      </c>
      <c r="F683" s="27">
        <v>331</v>
      </c>
      <c r="G683" s="27">
        <v>331</v>
      </c>
      <c r="H683" s="27"/>
    </row>
    <row r="684" spans="1:8" x14ac:dyDescent="0.2">
      <c r="A684" s="10" t="s">
        <v>481</v>
      </c>
      <c r="B684" s="4" t="s">
        <v>185</v>
      </c>
      <c r="C684" s="5">
        <v>102</v>
      </c>
      <c r="D684" s="27">
        <v>200</v>
      </c>
      <c r="E684" s="5">
        <v>70</v>
      </c>
      <c r="F684" s="27">
        <v>164</v>
      </c>
      <c r="G684" s="27">
        <v>164</v>
      </c>
      <c r="H684" s="27"/>
    </row>
    <row r="685" spans="1:8" x14ac:dyDescent="0.2">
      <c r="A685" s="10" t="s">
        <v>482</v>
      </c>
      <c r="B685" s="4" t="s">
        <v>187</v>
      </c>
      <c r="C685" s="5">
        <v>37</v>
      </c>
      <c r="D685" s="27">
        <v>0</v>
      </c>
      <c r="E685" s="5">
        <v>0</v>
      </c>
      <c r="F685" s="27">
        <v>0</v>
      </c>
      <c r="G685" s="27">
        <v>0</v>
      </c>
      <c r="H685" s="27"/>
    </row>
    <row r="686" spans="1:8" x14ac:dyDescent="0.2">
      <c r="A686" s="61"/>
      <c r="B686" s="62" t="s">
        <v>663</v>
      </c>
      <c r="C686" s="63">
        <f t="shared" ref="C686:F686" si="417">SUM(C683:C685)</f>
        <v>349</v>
      </c>
      <c r="D686" s="63">
        <f t="shared" si="417"/>
        <v>443</v>
      </c>
      <c r="E686" s="63">
        <f t="shared" si="417"/>
        <v>124</v>
      </c>
      <c r="F686" s="63">
        <f t="shared" si="417"/>
        <v>495</v>
      </c>
      <c r="G686" s="63">
        <f t="shared" ref="G686" si="418">SUM(G683:G685)</f>
        <v>495</v>
      </c>
      <c r="H686" s="63">
        <f t="shared" ref="H686" si="419">SUM(H683:H685)</f>
        <v>0</v>
      </c>
    </row>
    <row r="687" spans="1:8" ht="22.5" x14ac:dyDescent="0.2">
      <c r="A687" s="11" t="s">
        <v>928</v>
      </c>
      <c r="B687" s="6" t="s">
        <v>926</v>
      </c>
      <c r="C687" s="7">
        <v>0</v>
      </c>
      <c r="D687" s="28">
        <v>0</v>
      </c>
      <c r="E687" s="7">
        <v>0</v>
      </c>
      <c r="F687" s="28">
        <v>3000</v>
      </c>
      <c r="G687" s="28">
        <v>3000</v>
      </c>
      <c r="H687" s="28"/>
    </row>
    <row r="688" spans="1:8" x14ac:dyDescent="0.2">
      <c r="A688" s="11"/>
      <c r="B688" s="6"/>
      <c r="C688" s="7"/>
      <c r="D688" s="28"/>
      <c r="E688" s="7"/>
      <c r="F688" s="28"/>
      <c r="G688" s="28"/>
      <c r="H688" s="28"/>
    </row>
    <row r="689" spans="1:8" x14ac:dyDescent="0.2">
      <c r="A689" s="61"/>
      <c r="B689" s="62" t="s">
        <v>684</v>
      </c>
      <c r="C689" s="68">
        <f>C687+C686+C681+C676+C673+C669</f>
        <v>15842</v>
      </c>
      <c r="D689" s="68">
        <f t="shared" ref="D689" si="420">D687+D686+D681+D676+D673+D669</f>
        <v>18765</v>
      </c>
      <c r="E689" s="68">
        <f t="shared" ref="E689:F689" si="421">E687+E686+E681+E676+E673+E669</f>
        <v>6582</v>
      </c>
      <c r="F689" s="68">
        <f t="shared" si="421"/>
        <v>21717</v>
      </c>
      <c r="G689" s="68">
        <f t="shared" ref="G689" si="422">G687+G686+G681+G676+G673+G669</f>
        <v>21717</v>
      </c>
      <c r="H689" s="68">
        <f t="shared" ref="H689" si="423">H687+H686+H681+H676+H673+H669</f>
        <v>0</v>
      </c>
    </row>
    <row r="690" spans="1:8" x14ac:dyDescent="0.2">
      <c r="A690" s="10"/>
      <c r="B690" s="6" t="s">
        <v>681</v>
      </c>
      <c r="C690" s="7"/>
      <c r="D690" s="27"/>
      <c r="E690" s="5"/>
      <c r="G690" s="27"/>
      <c r="H690" s="27"/>
    </row>
    <row r="691" spans="1:8" x14ac:dyDescent="0.2">
      <c r="A691" s="10" t="s">
        <v>664</v>
      </c>
      <c r="B691" s="4" t="s">
        <v>859</v>
      </c>
      <c r="C691" s="5">
        <v>556000</v>
      </c>
      <c r="D691" s="27">
        <v>556000</v>
      </c>
      <c r="E691" s="5">
        <v>556000</v>
      </c>
      <c r="F691" s="27">
        <v>656000</v>
      </c>
      <c r="G691" s="27">
        <v>656000</v>
      </c>
      <c r="H691" s="27"/>
    </row>
    <row r="692" spans="1:8" x14ac:dyDescent="0.2">
      <c r="A692" s="61"/>
      <c r="B692" s="62" t="s">
        <v>663</v>
      </c>
      <c r="C692" s="63">
        <f t="shared" ref="C692:F692" si="424">SUM(C691:C691)</f>
        <v>556000</v>
      </c>
      <c r="D692" s="63">
        <f t="shared" ref="D692" si="425">SUM(D691:D691)</f>
        <v>556000</v>
      </c>
      <c r="E692" s="63">
        <f t="shared" si="424"/>
        <v>556000</v>
      </c>
      <c r="F692" s="63">
        <f t="shared" si="424"/>
        <v>656000</v>
      </c>
      <c r="G692" s="63">
        <f t="shared" ref="G692" si="426">SUM(G691:G691)</f>
        <v>656000</v>
      </c>
      <c r="H692" s="63">
        <f t="shared" ref="H692" si="427">SUM(H691:H691)</f>
        <v>0</v>
      </c>
    </row>
    <row r="693" spans="1:8" x14ac:dyDescent="0.2">
      <c r="A693" s="11"/>
      <c r="B693" s="6"/>
      <c r="C693" s="7"/>
      <c r="D693" s="7"/>
      <c r="E693" s="7"/>
      <c r="F693" s="7"/>
      <c r="G693" s="7"/>
      <c r="H693" s="7"/>
    </row>
    <row r="694" spans="1:8" x14ac:dyDescent="0.2">
      <c r="A694" s="61"/>
      <c r="B694" s="62" t="s">
        <v>669</v>
      </c>
      <c r="C694" s="63">
        <f t="shared" ref="C694:F694" si="428">C692</f>
        <v>556000</v>
      </c>
      <c r="D694" s="63">
        <f t="shared" si="428"/>
        <v>556000</v>
      </c>
      <c r="E694" s="63">
        <f t="shared" si="428"/>
        <v>556000</v>
      </c>
      <c r="F694" s="63">
        <f t="shared" si="428"/>
        <v>656000</v>
      </c>
      <c r="G694" s="63">
        <f t="shared" ref="G694" si="429">G692</f>
        <v>656000</v>
      </c>
      <c r="H694" s="63">
        <f t="shared" ref="H694" si="430">H692</f>
        <v>0</v>
      </c>
    </row>
    <row r="695" spans="1:8" x14ac:dyDescent="0.2">
      <c r="A695" s="11"/>
      <c r="B695" s="8" t="s">
        <v>686</v>
      </c>
      <c r="C695" s="28"/>
      <c r="D695" s="28"/>
      <c r="E695" s="8"/>
      <c r="F695" s="28"/>
      <c r="G695" s="28"/>
      <c r="H695" s="28"/>
    </row>
  </sheetData>
  <autoFilter ref="A1:H692" xr:uid="{00000000-0009-0000-0000-000000000000}"/>
  <customSheetViews>
    <customSheetView guid="{B18D1DEE-3E02-46DA-8F69-D45AEB22EDB6}" scale="115" showPageBreaks="1" showAutoFilter="1" view="pageBreakPreview">
      <pane ySplit="1" topLeftCell="A389" activePane="bottomLeft" state="frozen"/>
      <selection pane="bottomLeft" activeCell="B421" sqref="B421"/>
      <rowBreaks count="24" manualBreakCount="24">
        <brk id="67" max="16383" man="1"/>
        <brk id="134" max="16383" man="1"/>
        <brk id="201" max="16383" man="1"/>
        <brk id="268" max="16383" man="1"/>
        <brk id="335" max="16383" man="1"/>
        <brk id="400" max="16383" man="1"/>
        <brk id="412" max="16383" man="1"/>
        <brk id="482" max="16383" man="1"/>
        <brk id="550" max="16383" man="1"/>
        <brk id="585" max="16383" man="1"/>
        <brk id="609" max="16383" man="1"/>
        <brk id="680" max="16383" man="1"/>
        <brk id="713" max="16383" man="1"/>
        <brk id="741" max="16383" man="1"/>
        <brk id="771" max="16383" man="1"/>
        <brk id="801" max="16383" man="1"/>
        <brk id="810" max="16383" man="1"/>
        <brk id="850" max="16383" man="1"/>
        <brk id="891" max="16383" man="1"/>
        <brk id="934" max="16383" man="1"/>
        <brk id="971" max="16383" man="1"/>
        <brk id="1008" max="16383" man="1"/>
        <brk id="1045" max="16383" man="1"/>
        <brk id="1079" max="16383" man="1"/>
      </rowBreaks>
      <colBreaks count="1" manualBreakCount="1">
        <brk id="7" max="1048575" man="1"/>
      </colBreaks>
      <pageMargins left="0.75" right="0.75" top="1" bottom="1" header="0.5" footer="0.5"/>
      <printOptions horizontalCentered="1" gridLines="1"/>
      <pageSetup scale="79" fitToWidth="0" fitToHeight="0" orientation="portrait" r:id="rId1"/>
      <headerFooter alignWithMargins="0">
        <oddHeader>&amp;C&amp;"Arial,Bold"&amp;14 2015 EXPENDITURE BUDGET</oddHeader>
        <oddFooter>&amp;C&amp;L&amp;RPage &amp;P of &amp;N</oddFooter>
      </headerFooter>
      <autoFilter ref="B1:H1" xr:uid="{B5C04E53-1A5C-4879-ABEE-9D9F66A50E0A}"/>
    </customSheetView>
    <customSheetView guid="{865218BA-6638-406D-9FF3-EF38C359C339}" showPageBreaks="1" showAutoFilter="1" view="pageBreakPreview">
      <pane ySplit="1" topLeftCell="A439" activePane="bottomLeft" state="frozen"/>
      <selection pane="bottomLeft" activeCell="I452" sqref="I452"/>
      <rowBreaks count="24" manualBreakCount="24">
        <brk id="67" max="16383" man="1"/>
        <brk id="134" max="16383" man="1"/>
        <brk id="201" max="16383" man="1"/>
        <brk id="273" max="16383" man="1"/>
        <brk id="322" max="16383" man="1"/>
        <brk id="396" max="6" man="1"/>
        <brk id="420" max="16383" man="1"/>
        <brk id="493" max="16383" man="1"/>
        <brk id="563" max="16383" man="1"/>
        <brk id="594" max="16383" man="1"/>
        <brk id="618" max="16383" man="1"/>
        <brk id="689" max="16383" man="1"/>
        <brk id="722" max="16383" man="1"/>
        <brk id="750" max="16383" man="1"/>
        <brk id="780" max="16383" man="1"/>
        <brk id="810" max="16383" man="1"/>
        <brk id="819" max="16383" man="1"/>
        <brk id="859" max="16383" man="1"/>
        <brk id="900" max="16383" man="1"/>
        <brk id="943" max="16383" man="1"/>
        <brk id="980" max="16383" man="1"/>
        <brk id="1017" max="16383" man="1"/>
        <brk id="1054" max="16383" man="1"/>
        <brk id="1088" max="16383" man="1"/>
      </rowBreaks>
      <colBreaks count="1" manualBreakCount="1">
        <brk id="7" max="1048575" man="1"/>
      </colBreaks>
      <pageMargins left="0.75" right="0.75" top="1" bottom="1" header="0.5" footer="0.5"/>
      <printOptions horizontalCentered="1" gridLines="1"/>
      <pageSetup scale="77" orientation="portrait" r:id="rId2"/>
      <headerFooter alignWithMargins="0">
        <oddHeader>&amp;C&amp;"Arial,Bold"&amp;14 2015 EXPENDITURE BUDGET</oddHeader>
        <oddFooter>&amp;C&amp;L&amp;RPage &amp;P of &amp;N</oddFooter>
      </headerFooter>
      <autoFilter ref="B1:H1" xr:uid="{F3492A5B-A7FC-47A1-8F37-EA2D8E257C5B}"/>
    </customSheetView>
    <customSheetView guid="{3C50D818-C4E6-4094-82A3-10693B79AA55}" scale="115" showPageBreaks="1" printArea="1" showAutoFilter="1" view="pageBreakPreview" topLeftCell="A331">
      <selection activeCell="F278" sqref="F278"/>
      <rowBreaks count="17" manualBreakCount="17">
        <brk id="68" max="7" man="1"/>
        <brk id="139" max="7" man="1"/>
        <brk id="206" max="7" man="1"/>
        <brk id="269" max="7" man="1"/>
        <brk id="338" max="7" man="1"/>
        <brk id="374" max="7" man="1"/>
        <brk id="438" max="7" man="1"/>
        <brk id="503" max="7" man="1"/>
        <brk id="531" max="7" man="1"/>
        <brk id="556" max="7" man="1"/>
        <brk id="629" max="7" man="1"/>
        <brk id="692" max="7" man="1"/>
        <brk id="758" max="7" man="1"/>
        <brk id="841" max="7" man="1"/>
        <brk id="882" max="7" man="1"/>
        <brk id="960" max="7" man="1"/>
        <brk id="1031" max="7" man="1"/>
      </rowBreaks>
      <pageMargins left="0.75" right="0.75" top="1" bottom="1" header="0.5" footer="0.5"/>
      <printOptions horizontalCentered="1" headings="1" gridLines="1"/>
      <pageSetup scale="67" fitToHeight="19" orientation="portrait" r:id="rId3"/>
      <headerFooter alignWithMargins="0">
        <oddHeader>&amp;C2019 EXPENDITURE BUDGET</oddHeader>
        <oddFooter>&amp;C&amp;L&amp;RPage &amp;P of &amp;N</oddFooter>
      </headerFooter>
      <autoFilter ref="A1:H1033" xr:uid="{22D5A59E-71CC-4A1B-A066-10AD2C597822}"/>
    </customSheetView>
  </customSheetViews>
  <printOptions horizontalCentered="1" headings="1" gridLines="1"/>
  <pageMargins left="0.75" right="0.75" top="1" bottom="1" header="0.5" footer="0.5"/>
  <pageSetup scale="76" fitToHeight="10" orientation="portrait" r:id="rId4"/>
  <headerFooter alignWithMargins="0">
    <oddHeader>&amp;C2022 EXPENDITURE BUDGET</oddHeader>
    <oddFooter>&amp;RPage &amp;P of &amp;N</oddFooter>
  </headerFooter>
  <rowBreaks count="9" manualBreakCount="9">
    <brk id="74" max="16383" man="1"/>
    <brk id="147" max="7" man="1"/>
    <brk id="213" max="7" man="1"/>
    <brk id="287" max="7" man="1"/>
    <brk id="359" max="7" man="1"/>
    <brk id="420" max="7" man="1"/>
    <brk id="500" max="7" man="1"/>
    <brk id="576" max="7" man="1"/>
    <brk id="6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24"/>
  <sheetViews>
    <sheetView showRuler="0" topLeftCell="A139" zoomScaleNormal="100" zoomScaleSheetLayoutView="110" workbookViewId="0">
      <selection activeCell="F215" sqref="F215"/>
    </sheetView>
  </sheetViews>
  <sheetFormatPr defaultColWidth="12" defaultRowHeight="12.75" x14ac:dyDescent="0.2"/>
  <cols>
    <col min="1" max="1" width="16.7109375" style="24" customWidth="1"/>
    <col min="2" max="2" width="30.85546875" customWidth="1"/>
    <col min="3" max="7" width="11" customWidth="1"/>
    <col min="8" max="8" width="11" style="21" customWidth="1"/>
  </cols>
  <sheetData>
    <row r="1" spans="1:13" ht="21.95" customHeight="1" x14ac:dyDescent="0.2">
      <c r="A1" s="12" t="s">
        <v>661</v>
      </c>
      <c r="B1" s="12" t="s">
        <v>662</v>
      </c>
      <c r="C1" s="1" t="s">
        <v>1005</v>
      </c>
      <c r="D1" s="1" t="s">
        <v>1004</v>
      </c>
      <c r="E1" s="13" t="s">
        <v>1037</v>
      </c>
      <c r="F1" s="1" t="s">
        <v>996</v>
      </c>
      <c r="G1" s="1" t="s">
        <v>997</v>
      </c>
      <c r="H1" s="14" t="s">
        <v>998</v>
      </c>
    </row>
    <row r="2" spans="1:13" ht="10.5" customHeight="1" x14ac:dyDescent="0.2">
      <c r="A2" s="117"/>
      <c r="B2" s="117"/>
      <c r="C2" s="114"/>
      <c r="D2" s="119"/>
      <c r="E2" s="118"/>
      <c r="F2" s="114"/>
      <c r="G2" s="114"/>
      <c r="H2" s="119"/>
    </row>
    <row r="3" spans="1:13" ht="11.1" customHeight="1" x14ac:dyDescent="0.2">
      <c r="A3" s="22" t="s">
        <v>483</v>
      </c>
      <c r="B3" s="15" t="s">
        <v>484</v>
      </c>
      <c r="C3" s="16">
        <v>7401492</v>
      </c>
      <c r="D3" s="16">
        <v>7730409</v>
      </c>
      <c r="E3" s="16">
        <v>7730409</v>
      </c>
      <c r="F3" s="16">
        <v>8219535</v>
      </c>
      <c r="G3" s="16"/>
      <c r="H3" s="16"/>
    </row>
    <row r="4" spans="1:13" ht="11.1" customHeight="1" x14ac:dyDescent="0.2">
      <c r="A4" s="22" t="s">
        <v>485</v>
      </c>
      <c r="B4" s="15" t="s">
        <v>486</v>
      </c>
      <c r="C4" s="16">
        <v>146461</v>
      </c>
      <c r="D4" s="16">
        <v>120000</v>
      </c>
      <c r="E4" s="16">
        <v>158519</v>
      </c>
      <c r="F4" s="16">
        <v>130000</v>
      </c>
      <c r="G4" s="16"/>
      <c r="H4" s="16"/>
    </row>
    <row r="5" spans="1:13" ht="11.1" customHeight="1" x14ac:dyDescent="0.2">
      <c r="A5" s="22" t="s">
        <v>487</v>
      </c>
      <c r="B5" s="15" t="s">
        <v>488</v>
      </c>
      <c r="C5" s="16">
        <v>42338</v>
      </c>
      <c r="D5" s="16">
        <v>40000</v>
      </c>
      <c r="E5" s="16">
        <v>37056</v>
      </c>
      <c r="F5" s="16">
        <v>35000</v>
      </c>
      <c r="G5" s="16"/>
      <c r="H5" s="16"/>
    </row>
    <row r="6" spans="1:13" ht="11.1" customHeight="1" x14ac:dyDescent="0.2">
      <c r="A6" s="22" t="s">
        <v>489</v>
      </c>
      <c r="B6" s="15" t="s">
        <v>490</v>
      </c>
      <c r="C6" s="16">
        <v>261818</v>
      </c>
      <c r="D6" s="16">
        <v>200000</v>
      </c>
      <c r="E6" s="16">
        <v>161792</v>
      </c>
      <c r="F6" s="16">
        <v>225000</v>
      </c>
      <c r="G6" s="16"/>
      <c r="H6" s="16"/>
    </row>
    <row r="7" spans="1:13" ht="11.1" customHeight="1" x14ac:dyDescent="0.2">
      <c r="A7" s="22" t="s">
        <v>491</v>
      </c>
      <c r="B7" s="15" t="s">
        <v>492</v>
      </c>
      <c r="C7" s="16">
        <v>3402</v>
      </c>
      <c r="D7" s="16">
        <v>1200</v>
      </c>
      <c r="E7" s="16">
        <v>2751</v>
      </c>
      <c r="F7" s="16">
        <v>2500</v>
      </c>
      <c r="G7" s="16"/>
      <c r="H7" s="16"/>
    </row>
    <row r="8" spans="1:13" ht="11.1" customHeight="1" x14ac:dyDescent="0.2">
      <c r="A8" s="22" t="s">
        <v>493</v>
      </c>
      <c r="B8" s="15" t="s">
        <v>494</v>
      </c>
      <c r="C8" s="16">
        <v>100</v>
      </c>
      <c r="D8" s="16">
        <v>0</v>
      </c>
      <c r="E8" s="16">
        <v>275</v>
      </c>
      <c r="F8" s="16">
        <v>0</v>
      </c>
      <c r="G8" s="16"/>
      <c r="H8" s="16"/>
    </row>
    <row r="9" spans="1:13" ht="11.1" customHeight="1" x14ac:dyDescent="0.2">
      <c r="A9" s="22" t="s">
        <v>495</v>
      </c>
      <c r="B9" s="15" t="s">
        <v>496</v>
      </c>
      <c r="C9" s="16">
        <v>16649</v>
      </c>
      <c r="D9" s="16">
        <v>13860</v>
      </c>
      <c r="E9" s="16">
        <v>4032</v>
      </c>
      <c r="F9" s="16">
        <v>12940</v>
      </c>
      <c r="G9" s="16"/>
      <c r="H9" s="16"/>
    </row>
    <row r="10" spans="1:13" ht="11.1" customHeight="1" x14ac:dyDescent="0.2">
      <c r="A10" s="22" t="s">
        <v>497</v>
      </c>
      <c r="B10" s="15" t="s">
        <v>498</v>
      </c>
      <c r="C10" s="16">
        <v>200</v>
      </c>
      <c r="D10" s="16">
        <v>150</v>
      </c>
      <c r="E10" s="16">
        <v>100</v>
      </c>
      <c r="F10" s="16">
        <v>150</v>
      </c>
      <c r="G10" s="16"/>
      <c r="H10" s="16"/>
    </row>
    <row r="11" spans="1:13" ht="11.1" customHeight="1" x14ac:dyDescent="0.2">
      <c r="A11" s="22" t="s">
        <v>499</v>
      </c>
      <c r="B11" s="15" t="s">
        <v>150</v>
      </c>
      <c r="C11" s="16">
        <v>0</v>
      </c>
      <c r="D11" s="16">
        <v>0</v>
      </c>
      <c r="E11" s="16">
        <v>0</v>
      </c>
      <c r="F11" s="16">
        <v>0</v>
      </c>
      <c r="G11" s="16"/>
      <c r="H11" s="16"/>
    </row>
    <row r="12" spans="1:13" ht="11.1" customHeight="1" x14ac:dyDescent="0.2">
      <c r="A12" s="22" t="s">
        <v>500</v>
      </c>
      <c r="B12" s="15" t="s">
        <v>501</v>
      </c>
      <c r="C12" s="16">
        <v>0</v>
      </c>
      <c r="D12" s="16">
        <v>0</v>
      </c>
      <c r="E12" s="16">
        <v>0</v>
      </c>
      <c r="F12" s="16">
        <v>0</v>
      </c>
      <c r="G12" s="16"/>
      <c r="H12" s="16"/>
    </row>
    <row r="13" spans="1:13" ht="11.1" customHeight="1" x14ac:dyDescent="0.2">
      <c r="A13" s="22" t="s">
        <v>502</v>
      </c>
      <c r="B13" s="15" t="s">
        <v>503</v>
      </c>
      <c r="C13" s="16">
        <v>60591</v>
      </c>
      <c r="D13" s="16">
        <v>155850</v>
      </c>
      <c r="E13" s="16">
        <v>145418</v>
      </c>
      <c r="F13" s="16">
        <v>135000</v>
      </c>
      <c r="G13" s="16"/>
      <c r="H13" s="16"/>
      <c r="M13" s="106"/>
    </row>
    <row r="14" spans="1:13" ht="11.1" customHeight="1" x14ac:dyDescent="0.2">
      <c r="A14" s="22" t="s">
        <v>504</v>
      </c>
      <c r="B14" s="15" t="s">
        <v>505</v>
      </c>
      <c r="C14" s="16">
        <v>5947</v>
      </c>
      <c r="D14" s="16">
        <v>400</v>
      </c>
      <c r="E14" s="16">
        <v>4060</v>
      </c>
      <c r="F14" s="16">
        <v>3500</v>
      </c>
      <c r="G14" s="16"/>
      <c r="H14" s="16"/>
    </row>
    <row r="15" spans="1:13" ht="11.1" customHeight="1" x14ac:dyDescent="0.2">
      <c r="A15" s="22" t="s">
        <v>506</v>
      </c>
      <c r="B15" s="15" t="s">
        <v>507</v>
      </c>
      <c r="C15" s="16">
        <v>650</v>
      </c>
      <c r="D15" s="16">
        <v>500</v>
      </c>
      <c r="E15" s="16">
        <v>0</v>
      </c>
      <c r="F15" s="16">
        <v>500</v>
      </c>
      <c r="G15" s="16"/>
      <c r="H15" s="16"/>
    </row>
    <row r="16" spans="1:13" ht="11.1" customHeight="1" x14ac:dyDescent="0.2">
      <c r="A16" s="22" t="s">
        <v>959</v>
      </c>
      <c r="B16" s="15" t="s">
        <v>960</v>
      </c>
      <c r="C16" s="16">
        <v>0</v>
      </c>
      <c r="D16" s="16">
        <v>0</v>
      </c>
      <c r="E16" s="16">
        <v>0</v>
      </c>
      <c r="F16" s="16">
        <v>0</v>
      </c>
      <c r="G16" s="16"/>
      <c r="H16" s="16"/>
    </row>
    <row r="17" spans="1:8" ht="11.1" customHeight="1" x14ac:dyDescent="0.2">
      <c r="A17" s="22" t="s">
        <v>953</v>
      </c>
      <c r="B17" s="15" t="s">
        <v>954</v>
      </c>
      <c r="C17" s="16">
        <v>0</v>
      </c>
      <c r="D17" s="16">
        <v>0</v>
      </c>
      <c r="E17" s="16">
        <v>15</v>
      </c>
      <c r="F17" s="16">
        <v>200</v>
      </c>
      <c r="G17" s="16"/>
      <c r="H17" s="16"/>
    </row>
    <row r="18" spans="1:8" ht="11.1" customHeight="1" x14ac:dyDescent="0.2">
      <c r="A18" s="22" t="s">
        <v>508</v>
      </c>
      <c r="B18" s="15" t="s">
        <v>509</v>
      </c>
      <c r="C18" s="16">
        <v>600</v>
      </c>
      <c r="D18" s="16">
        <v>750</v>
      </c>
      <c r="E18" s="16">
        <v>750</v>
      </c>
      <c r="F18" s="16">
        <v>750</v>
      </c>
      <c r="G18" s="16"/>
      <c r="H18" s="16"/>
    </row>
    <row r="19" spans="1:8" ht="11.1" customHeight="1" x14ac:dyDescent="0.2">
      <c r="A19" s="22" t="s">
        <v>510</v>
      </c>
      <c r="B19" s="15" t="s">
        <v>511</v>
      </c>
      <c r="C19" s="16">
        <v>6727</v>
      </c>
      <c r="D19" s="102">
        <v>0</v>
      </c>
      <c r="E19" s="16">
        <v>0</v>
      </c>
      <c r="F19" s="102">
        <v>27000</v>
      </c>
      <c r="G19" s="102"/>
      <c r="H19" s="102"/>
    </row>
    <row r="20" spans="1:8" ht="11.1" customHeight="1" x14ac:dyDescent="0.2">
      <c r="A20" s="22" t="s">
        <v>512</v>
      </c>
      <c r="B20" s="15" t="s">
        <v>513</v>
      </c>
      <c r="C20" s="16">
        <v>102263</v>
      </c>
      <c r="D20" s="101">
        <v>90000</v>
      </c>
      <c r="E20" s="16">
        <v>66576</v>
      </c>
      <c r="F20" s="101">
        <v>90000</v>
      </c>
      <c r="G20" s="101"/>
      <c r="H20" s="101"/>
    </row>
    <row r="21" spans="1:8" ht="11.1" customHeight="1" x14ac:dyDescent="0.2">
      <c r="A21" s="22" t="s">
        <v>514</v>
      </c>
      <c r="B21" s="15" t="s">
        <v>515</v>
      </c>
      <c r="C21" s="16">
        <v>690</v>
      </c>
      <c r="D21" s="102">
        <v>200</v>
      </c>
      <c r="E21" s="16">
        <v>116</v>
      </c>
      <c r="F21" s="102">
        <v>200</v>
      </c>
      <c r="G21" s="102"/>
      <c r="H21" s="102"/>
    </row>
    <row r="22" spans="1:8" ht="11.1" customHeight="1" x14ac:dyDescent="0.2">
      <c r="A22" s="22" t="s">
        <v>516</v>
      </c>
      <c r="B22" s="15" t="s">
        <v>579</v>
      </c>
      <c r="C22" s="16">
        <v>12384</v>
      </c>
      <c r="D22" s="16">
        <v>6000</v>
      </c>
      <c r="E22" s="16">
        <v>3645</v>
      </c>
      <c r="F22" s="16">
        <v>6000</v>
      </c>
      <c r="G22" s="16"/>
      <c r="H22" s="16"/>
    </row>
    <row r="23" spans="1:8" ht="11.1" customHeight="1" x14ac:dyDescent="0.2">
      <c r="A23" s="22" t="s">
        <v>517</v>
      </c>
      <c r="B23" s="15" t="s">
        <v>518</v>
      </c>
      <c r="C23" s="16">
        <v>26850</v>
      </c>
      <c r="D23" s="16">
        <v>1800</v>
      </c>
      <c r="E23" s="16">
        <v>0</v>
      </c>
      <c r="F23" s="16">
        <v>0</v>
      </c>
      <c r="G23" s="16"/>
      <c r="H23" s="16"/>
    </row>
    <row r="24" spans="1:8" ht="11.1" customHeight="1" x14ac:dyDescent="0.2">
      <c r="A24" s="22" t="s">
        <v>519</v>
      </c>
      <c r="B24" s="15" t="s">
        <v>520</v>
      </c>
      <c r="C24" s="16">
        <v>0</v>
      </c>
      <c r="D24" s="16">
        <v>0</v>
      </c>
      <c r="E24" s="16">
        <v>5254</v>
      </c>
      <c r="F24" s="16">
        <v>0</v>
      </c>
      <c r="G24" s="16"/>
      <c r="H24" s="16"/>
    </row>
    <row r="25" spans="1:8" ht="11.1" customHeight="1" x14ac:dyDescent="0.2">
      <c r="A25" s="22" t="s">
        <v>521</v>
      </c>
      <c r="B25" s="15" t="s">
        <v>522</v>
      </c>
      <c r="C25" s="16">
        <v>10</v>
      </c>
      <c r="D25" s="16">
        <v>0</v>
      </c>
      <c r="E25" s="16">
        <v>10</v>
      </c>
      <c r="F25" s="16">
        <v>10</v>
      </c>
      <c r="G25" s="16"/>
      <c r="H25" s="16"/>
    </row>
    <row r="26" spans="1:8" ht="11.1" customHeight="1" x14ac:dyDescent="0.2">
      <c r="A26" s="22" t="s">
        <v>523</v>
      </c>
      <c r="B26" s="15" t="s">
        <v>524</v>
      </c>
      <c r="C26" s="16">
        <v>1418</v>
      </c>
      <c r="D26" s="16">
        <v>1300</v>
      </c>
      <c r="E26" s="16">
        <v>899</v>
      </c>
      <c r="F26" s="16">
        <v>1300</v>
      </c>
      <c r="G26" s="16"/>
      <c r="H26" s="16"/>
    </row>
    <row r="27" spans="1:8" ht="11.1" customHeight="1" x14ac:dyDescent="0.2">
      <c r="A27" s="22" t="s">
        <v>525</v>
      </c>
      <c r="B27" s="15" t="s">
        <v>526</v>
      </c>
      <c r="C27" s="16">
        <v>3849</v>
      </c>
      <c r="D27" s="16">
        <v>2500</v>
      </c>
      <c r="E27" s="16">
        <v>2709</v>
      </c>
      <c r="F27" s="16">
        <v>3000</v>
      </c>
      <c r="G27" s="16"/>
      <c r="H27" s="16"/>
    </row>
    <row r="28" spans="1:8" ht="11.1" customHeight="1" x14ac:dyDescent="0.2">
      <c r="A28" s="22" t="s">
        <v>527</v>
      </c>
      <c r="B28" s="15" t="s">
        <v>528</v>
      </c>
      <c r="C28" s="16">
        <v>204524</v>
      </c>
      <c r="D28" s="16">
        <v>112000</v>
      </c>
      <c r="E28" s="16">
        <v>100196</v>
      </c>
      <c r="F28" s="16">
        <v>200000</v>
      </c>
      <c r="G28" s="16"/>
      <c r="H28" s="16"/>
    </row>
    <row r="29" spans="1:8" ht="11.1" customHeight="1" x14ac:dyDescent="0.2">
      <c r="A29" s="22" t="s">
        <v>529</v>
      </c>
      <c r="B29" s="15" t="s">
        <v>530</v>
      </c>
      <c r="C29" s="16">
        <v>500</v>
      </c>
      <c r="D29" s="16">
        <v>0</v>
      </c>
      <c r="E29" s="16">
        <v>0</v>
      </c>
      <c r="F29" s="16">
        <v>0</v>
      </c>
      <c r="G29" s="16"/>
      <c r="H29" s="16"/>
    </row>
    <row r="30" spans="1:8" ht="11.1" customHeight="1" x14ac:dyDescent="0.2">
      <c r="A30" s="97" t="s">
        <v>531</v>
      </c>
      <c r="B30" s="98" t="s">
        <v>532</v>
      </c>
      <c r="C30" s="83">
        <v>6581</v>
      </c>
      <c r="D30" s="83">
        <v>9000</v>
      </c>
      <c r="E30" s="83">
        <v>4399</v>
      </c>
      <c r="F30" s="83">
        <v>6000</v>
      </c>
      <c r="G30" s="83"/>
      <c r="H30" s="83"/>
    </row>
    <row r="31" spans="1:8" ht="11.1" customHeight="1" x14ac:dyDescent="0.2">
      <c r="A31" s="97" t="s">
        <v>533</v>
      </c>
      <c r="B31" s="98" t="s">
        <v>756</v>
      </c>
      <c r="C31" s="83">
        <v>21943</v>
      </c>
      <c r="D31" s="83">
        <v>20000</v>
      </c>
      <c r="E31" s="83">
        <v>16837</v>
      </c>
      <c r="F31" s="83">
        <v>20000</v>
      </c>
      <c r="G31" s="83"/>
      <c r="H31" s="83"/>
    </row>
    <row r="32" spans="1:8" ht="11.1" customHeight="1" x14ac:dyDescent="0.2">
      <c r="A32" s="97" t="s">
        <v>534</v>
      </c>
      <c r="B32" s="98" t="s">
        <v>535</v>
      </c>
      <c r="C32" s="83">
        <v>12693</v>
      </c>
      <c r="D32" s="83">
        <v>12000</v>
      </c>
      <c r="E32" s="83">
        <v>6554</v>
      </c>
      <c r="F32" s="83">
        <v>8000</v>
      </c>
      <c r="G32" s="83"/>
      <c r="H32" s="83"/>
    </row>
    <row r="33" spans="1:21" ht="11.1" customHeight="1" x14ac:dyDescent="0.2">
      <c r="A33" s="22" t="s">
        <v>536</v>
      </c>
      <c r="B33" s="15" t="s">
        <v>537</v>
      </c>
      <c r="C33" s="16">
        <v>0</v>
      </c>
      <c r="D33" s="16">
        <v>0</v>
      </c>
      <c r="E33" s="16">
        <v>0</v>
      </c>
      <c r="F33" s="16">
        <v>0</v>
      </c>
      <c r="G33" s="16"/>
      <c r="H33" s="16"/>
    </row>
    <row r="34" spans="1:21" ht="11.1" customHeight="1" x14ac:dyDescent="0.2">
      <c r="A34" s="22" t="s">
        <v>538</v>
      </c>
      <c r="B34" s="15" t="s">
        <v>539</v>
      </c>
      <c r="C34" s="16">
        <v>0</v>
      </c>
      <c r="D34" s="16">
        <v>0</v>
      </c>
      <c r="E34" s="16">
        <v>11200</v>
      </c>
      <c r="F34" s="16">
        <v>0</v>
      </c>
      <c r="G34" s="16"/>
      <c r="H34" s="16"/>
    </row>
    <row r="35" spans="1:21" ht="11.1" customHeight="1" x14ac:dyDescent="0.2">
      <c r="A35" s="22" t="s">
        <v>540</v>
      </c>
      <c r="B35" s="15" t="s">
        <v>541</v>
      </c>
      <c r="C35" s="16">
        <v>2707</v>
      </c>
      <c r="D35" s="16">
        <v>0</v>
      </c>
      <c r="E35" s="16">
        <v>4680</v>
      </c>
      <c r="F35" s="16">
        <v>0</v>
      </c>
      <c r="G35" s="16"/>
      <c r="H35" s="16"/>
    </row>
    <row r="36" spans="1:21" ht="11.1" customHeight="1" x14ac:dyDescent="0.2">
      <c r="A36" s="22" t="s">
        <v>542</v>
      </c>
      <c r="B36" s="15" t="s">
        <v>913</v>
      </c>
      <c r="C36" s="16">
        <v>114424</v>
      </c>
      <c r="D36" s="16">
        <v>111764</v>
      </c>
      <c r="E36" s="16">
        <v>86122</v>
      </c>
      <c r="F36" s="16">
        <v>172983</v>
      </c>
      <c r="G36" s="16"/>
      <c r="H36" s="16"/>
    </row>
    <row r="37" spans="1:21" s="57" customFormat="1" ht="11.1" customHeight="1" x14ac:dyDescent="0.2">
      <c r="A37" s="97" t="s">
        <v>773</v>
      </c>
      <c r="B37" s="98" t="s">
        <v>914</v>
      </c>
      <c r="C37" s="83">
        <v>35674</v>
      </c>
      <c r="D37" s="83">
        <v>37024</v>
      </c>
      <c r="E37" s="83">
        <v>24814</v>
      </c>
      <c r="F37" s="83">
        <v>36676</v>
      </c>
      <c r="G37" s="83"/>
      <c r="H37" s="83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57" customFormat="1" ht="11.1" customHeight="1" x14ac:dyDescent="0.2">
      <c r="A38" s="97" t="s">
        <v>774</v>
      </c>
      <c r="B38" s="98" t="s">
        <v>776</v>
      </c>
      <c r="C38" s="83">
        <v>11626</v>
      </c>
      <c r="D38" s="83">
        <v>11575</v>
      </c>
      <c r="E38" s="83">
        <v>7645</v>
      </c>
      <c r="F38" s="83">
        <v>11593</v>
      </c>
      <c r="G38" s="83"/>
      <c r="H38" s="83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</row>
    <row r="39" spans="1:21" s="57" customFormat="1" ht="11.1" customHeight="1" x14ac:dyDescent="0.2">
      <c r="A39" s="97" t="s">
        <v>775</v>
      </c>
      <c r="B39" s="98" t="s">
        <v>816</v>
      </c>
      <c r="C39" s="83">
        <v>2531</v>
      </c>
      <c r="D39" s="83">
        <v>2970</v>
      </c>
      <c r="E39" s="83">
        <v>1796</v>
      </c>
      <c r="F39" s="83">
        <v>2970</v>
      </c>
      <c r="G39" s="83"/>
      <c r="H39" s="83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</row>
    <row r="40" spans="1:21" ht="11.1" customHeight="1" x14ac:dyDescent="0.2">
      <c r="A40" s="22" t="s">
        <v>543</v>
      </c>
      <c r="B40" s="15" t="s">
        <v>544</v>
      </c>
      <c r="C40" s="16">
        <v>17786</v>
      </c>
      <c r="D40" s="16">
        <v>0</v>
      </c>
      <c r="E40" s="16">
        <v>36237</v>
      </c>
      <c r="F40" s="16">
        <v>0</v>
      </c>
      <c r="G40" s="16"/>
      <c r="H40" s="16"/>
    </row>
    <row r="41" spans="1:21" ht="11.1" customHeight="1" x14ac:dyDescent="0.2">
      <c r="A41" s="22" t="s">
        <v>545</v>
      </c>
      <c r="B41" s="15" t="s">
        <v>546</v>
      </c>
      <c r="C41" s="16">
        <v>3150</v>
      </c>
      <c r="D41" s="16">
        <v>3000</v>
      </c>
      <c r="E41" s="16">
        <v>8339</v>
      </c>
      <c r="F41" s="16">
        <v>3000</v>
      </c>
      <c r="G41" s="16"/>
      <c r="H41" s="16"/>
    </row>
    <row r="42" spans="1:21" ht="11.1" customHeight="1" x14ac:dyDescent="0.2">
      <c r="A42" s="22" t="s">
        <v>547</v>
      </c>
      <c r="B42" s="15" t="s">
        <v>548</v>
      </c>
      <c r="C42" s="16">
        <v>125738</v>
      </c>
      <c r="D42" s="16">
        <v>85000</v>
      </c>
      <c r="E42" s="16">
        <v>63082</v>
      </c>
      <c r="F42" s="16">
        <v>95000</v>
      </c>
      <c r="G42" s="16"/>
      <c r="H42" s="16"/>
    </row>
    <row r="43" spans="1:21" ht="11.1" customHeight="1" x14ac:dyDescent="0.2">
      <c r="A43" s="22" t="s">
        <v>929</v>
      </c>
      <c r="B43" s="15" t="s">
        <v>930</v>
      </c>
      <c r="C43" s="16">
        <v>24862</v>
      </c>
      <c r="D43" s="16">
        <v>0</v>
      </c>
      <c r="E43" s="16">
        <v>475</v>
      </c>
      <c r="F43" s="16">
        <v>0</v>
      </c>
      <c r="G43" s="16"/>
      <c r="H43" s="16"/>
    </row>
    <row r="44" spans="1:21" ht="11.1" customHeight="1" x14ac:dyDescent="0.2">
      <c r="A44" s="22" t="s">
        <v>1006</v>
      </c>
      <c r="B44" s="15" t="s">
        <v>1007</v>
      </c>
      <c r="C44" s="16">
        <v>41745</v>
      </c>
      <c r="D44" s="16">
        <v>41745</v>
      </c>
      <c r="E44" s="16">
        <v>0</v>
      </c>
      <c r="F44" s="16">
        <v>41745</v>
      </c>
      <c r="G44" s="16"/>
      <c r="H44" s="16"/>
    </row>
    <row r="45" spans="1:21" ht="11.1" customHeight="1" x14ac:dyDescent="0.2">
      <c r="A45" s="22" t="s">
        <v>549</v>
      </c>
      <c r="B45" s="15" t="s">
        <v>777</v>
      </c>
      <c r="C45" s="16">
        <v>0</v>
      </c>
      <c r="D45" s="16">
        <v>0</v>
      </c>
      <c r="E45" s="16">
        <v>2365</v>
      </c>
      <c r="F45" s="16">
        <v>0</v>
      </c>
      <c r="G45" s="16"/>
      <c r="H45" s="16"/>
    </row>
    <row r="46" spans="1:21" ht="11.1" customHeight="1" x14ac:dyDescent="0.2">
      <c r="A46" s="22" t="s">
        <v>778</v>
      </c>
      <c r="B46" s="15" t="s">
        <v>955</v>
      </c>
      <c r="C46" s="16">
        <v>7193</v>
      </c>
      <c r="D46" s="16">
        <v>5000</v>
      </c>
      <c r="E46" s="16">
        <v>4410</v>
      </c>
      <c r="F46" s="16">
        <v>5000</v>
      </c>
      <c r="G46" s="16"/>
      <c r="H46" s="16"/>
    </row>
    <row r="47" spans="1:21" ht="11.1" customHeight="1" x14ac:dyDescent="0.2">
      <c r="A47" s="22" t="s">
        <v>550</v>
      </c>
      <c r="B47" s="15" t="s">
        <v>551</v>
      </c>
      <c r="C47" s="16">
        <v>600</v>
      </c>
      <c r="D47" s="16">
        <v>0</v>
      </c>
      <c r="E47" s="16">
        <v>1940</v>
      </c>
      <c r="F47" s="16">
        <v>0</v>
      </c>
      <c r="G47" s="16"/>
      <c r="H47" s="16"/>
    </row>
    <row r="48" spans="1:21" ht="11.1" customHeight="1" x14ac:dyDescent="0.2">
      <c r="A48" s="22" t="s">
        <v>552</v>
      </c>
      <c r="B48" s="15" t="s">
        <v>553</v>
      </c>
      <c r="C48" s="16">
        <v>0</v>
      </c>
      <c r="D48" s="16">
        <v>0</v>
      </c>
      <c r="E48" s="16">
        <v>0</v>
      </c>
      <c r="F48" s="16">
        <v>0</v>
      </c>
      <c r="G48" s="16"/>
      <c r="H48" s="16"/>
    </row>
    <row r="49" spans="1:8" ht="11.1" customHeight="1" x14ac:dyDescent="0.2">
      <c r="A49" s="22" t="s">
        <v>554</v>
      </c>
      <c r="B49" s="15" t="s">
        <v>555</v>
      </c>
      <c r="C49" s="16">
        <v>244330</v>
      </c>
      <c r="D49" s="16">
        <v>200000</v>
      </c>
      <c r="E49" s="16">
        <v>143280</v>
      </c>
      <c r="F49" s="16">
        <v>260000</v>
      </c>
      <c r="G49" s="16"/>
      <c r="H49" s="16"/>
    </row>
    <row r="50" spans="1:8" ht="11.1" customHeight="1" x14ac:dyDescent="0.2">
      <c r="A50" s="22" t="s">
        <v>1008</v>
      </c>
      <c r="B50" s="15" t="s">
        <v>1009</v>
      </c>
      <c r="C50" s="16">
        <v>4000</v>
      </c>
      <c r="D50" s="16">
        <v>0</v>
      </c>
      <c r="E50" s="16">
        <v>0</v>
      </c>
      <c r="F50" s="16">
        <v>0</v>
      </c>
      <c r="G50" s="16"/>
      <c r="H50" s="16"/>
    </row>
    <row r="51" spans="1:8" ht="11.1" customHeight="1" x14ac:dyDescent="0.2">
      <c r="A51" s="22" t="s">
        <v>1026</v>
      </c>
      <c r="B51" s="15" t="s">
        <v>1027</v>
      </c>
      <c r="C51" s="16">
        <v>0</v>
      </c>
      <c r="D51" s="16">
        <v>0</v>
      </c>
      <c r="E51" s="16">
        <v>45000</v>
      </c>
      <c r="F51" s="16">
        <v>0</v>
      </c>
      <c r="G51" s="16"/>
      <c r="H51" s="16"/>
    </row>
    <row r="52" spans="1:8" ht="11.1" customHeight="1" x14ac:dyDescent="0.2">
      <c r="A52" s="22" t="s">
        <v>762</v>
      </c>
      <c r="B52" s="15" t="s">
        <v>763</v>
      </c>
      <c r="C52" s="16">
        <v>4804</v>
      </c>
      <c r="D52" s="16">
        <v>0</v>
      </c>
      <c r="E52" s="16">
        <v>3450</v>
      </c>
      <c r="F52" s="16">
        <v>0</v>
      </c>
      <c r="G52" s="16"/>
      <c r="H52" s="16"/>
    </row>
    <row r="53" spans="1:8" ht="11.1" customHeight="1" x14ac:dyDescent="0.2">
      <c r="A53" s="22" t="s">
        <v>556</v>
      </c>
      <c r="B53" s="15" t="s">
        <v>912</v>
      </c>
      <c r="C53" s="16">
        <v>16176</v>
      </c>
      <c r="D53" s="16">
        <v>0</v>
      </c>
      <c r="E53" s="16">
        <v>0</v>
      </c>
      <c r="F53" s="16">
        <v>0</v>
      </c>
      <c r="G53" s="16"/>
      <c r="H53" s="16"/>
    </row>
    <row r="54" spans="1:8" ht="11.1" customHeight="1" x14ac:dyDescent="0.2">
      <c r="A54" s="22" t="s">
        <v>557</v>
      </c>
      <c r="B54" s="15" t="s">
        <v>956</v>
      </c>
      <c r="C54" s="16">
        <v>11471</v>
      </c>
      <c r="D54" s="16">
        <v>0</v>
      </c>
      <c r="E54" s="16">
        <v>7348</v>
      </c>
      <c r="F54" s="16">
        <v>0</v>
      </c>
      <c r="G54" s="16"/>
      <c r="H54" s="16"/>
    </row>
    <row r="55" spans="1:8" ht="11.1" customHeight="1" x14ac:dyDescent="0.2">
      <c r="A55" s="22" t="s">
        <v>1028</v>
      </c>
      <c r="B55" s="15" t="s">
        <v>1029</v>
      </c>
      <c r="C55" s="16">
        <v>0</v>
      </c>
      <c r="D55" s="16">
        <v>0</v>
      </c>
      <c r="E55" s="16">
        <v>5000</v>
      </c>
      <c r="F55" s="16">
        <v>0</v>
      </c>
      <c r="G55" s="16"/>
      <c r="H55" s="16"/>
    </row>
    <row r="56" spans="1:8" ht="11.1" customHeight="1" x14ac:dyDescent="0.2">
      <c r="A56" s="22" t="s">
        <v>915</v>
      </c>
      <c r="B56" s="15" t="s">
        <v>916</v>
      </c>
      <c r="C56" s="16">
        <v>0</v>
      </c>
      <c r="D56" s="16">
        <v>4000</v>
      </c>
      <c r="E56" s="16">
        <v>0</v>
      </c>
      <c r="F56" s="16">
        <v>0</v>
      </c>
      <c r="G56" s="16"/>
      <c r="H56" s="16"/>
    </row>
    <row r="57" spans="1:8" ht="11.1" customHeight="1" x14ac:dyDescent="0.2">
      <c r="A57" s="22" t="s">
        <v>558</v>
      </c>
      <c r="B57" s="15" t="s">
        <v>307</v>
      </c>
      <c r="C57" s="16">
        <v>0</v>
      </c>
      <c r="D57" s="16">
        <v>0</v>
      </c>
      <c r="E57" s="16">
        <v>0</v>
      </c>
      <c r="F57" s="16">
        <v>0</v>
      </c>
      <c r="G57" s="16"/>
      <c r="H57" s="16"/>
    </row>
    <row r="58" spans="1:8" ht="11.1" customHeight="1" x14ac:dyDescent="0.2">
      <c r="A58" s="22" t="s">
        <v>559</v>
      </c>
      <c r="B58" s="15" t="s">
        <v>910</v>
      </c>
      <c r="C58" s="16">
        <v>0</v>
      </c>
      <c r="D58" s="16">
        <v>0</v>
      </c>
      <c r="E58" s="16">
        <v>0</v>
      </c>
      <c r="F58" s="16">
        <v>0</v>
      </c>
      <c r="G58" s="16"/>
      <c r="H58" s="16"/>
    </row>
    <row r="59" spans="1:8" s="72" customFormat="1" ht="11.1" customHeight="1" x14ac:dyDescent="0.2">
      <c r="A59" s="22" t="s">
        <v>560</v>
      </c>
      <c r="B59" s="15" t="s">
        <v>561</v>
      </c>
      <c r="C59" s="16">
        <v>0</v>
      </c>
      <c r="D59" s="16">
        <v>0</v>
      </c>
      <c r="E59" s="16">
        <v>0</v>
      </c>
      <c r="F59" s="16">
        <v>0</v>
      </c>
      <c r="G59" s="16"/>
      <c r="H59" s="16"/>
    </row>
    <row r="60" spans="1:8" s="72" customFormat="1" ht="11.1" customHeight="1" x14ac:dyDescent="0.2">
      <c r="A60" s="22"/>
      <c r="B60" s="15"/>
      <c r="C60" s="16"/>
      <c r="D60" s="16"/>
      <c r="E60" s="16"/>
      <c r="F60" s="16"/>
      <c r="G60" s="16"/>
      <c r="H60" s="16"/>
    </row>
    <row r="61" spans="1:8" ht="11.1" customHeight="1" x14ac:dyDescent="0.2">
      <c r="A61" s="69"/>
      <c r="B61" s="70" t="s">
        <v>665</v>
      </c>
      <c r="C61" s="71">
        <f>SUM(C3:C60)</f>
        <v>9009497</v>
      </c>
      <c r="D61" s="71">
        <f>SUM(D3:D60)</f>
        <v>9019997</v>
      </c>
      <c r="E61" s="71">
        <f>SUM(E3:E60)</f>
        <v>8909555</v>
      </c>
      <c r="F61" s="71">
        <f>SUM(F3:F60)</f>
        <v>9755552</v>
      </c>
      <c r="G61" s="71">
        <f>SUM(G3:G60)</f>
        <v>0</v>
      </c>
      <c r="H61" s="71">
        <f t="shared" ref="H61" si="0">SUM(H3:H60)</f>
        <v>0</v>
      </c>
    </row>
    <row r="62" spans="1:8" ht="11.1" customHeight="1" x14ac:dyDescent="0.2">
      <c r="A62" s="120"/>
      <c r="B62" s="121"/>
      <c r="C62" s="112"/>
      <c r="D62" s="112"/>
      <c r="E62" s="112"/>
      <c r="F62" s="112"/>
      <c r="G62" s="112"/>
      <c r="H62" s="112"/>
    </row>
    <row r="63" spans="1:8" ht="11.1" customHeight="1" x14ac:dyDescent="0.2">
      <c r="A63" s="120"/>
      <c r="B63" s="121"/>
      <c r="C63" s="112"/>
      <c r="D63" s="112"/>
      <c r="E63" s="112"/>
      <c r="F63" s="112"/>
      <c r="G63" s="112"/>
      <c r="H63" s="112"/>
    </row>
    <row r="64" spans="1:8" ht="11.1" customHeight="1" x14ac:dyDescent="0.2">
      <c r="A64" s="22" t="s">
        <v>562</v>
      </c>
      <c r="B64" s="15" t="s">
        <v>563</v>
      </c>
      <c r="C64" s="16">
        <v>274779</v>
      </c>
      <c r="D64" s="16">
        <v>186904</v>
      </c>
      <c r="E64" s="16">
        <v>186904</v>
      </c>
      <c r="F64" s="16">
        <v>0</v>
      </c>
      <c r="G64" s="16"/>
      <c r="H64" s="16"/>
    </row>
    <row r="65" spans="1:8" ht="11.1" customHeight="1" x14ac:dyDescent="0.2">
      <c r="A65" s="22" t="s">
        <v>564</v>
      </c>
      <c r="B65" s="15" t="s">
        <v>565</v>
      </c>
      <c r="C65" s="16">
        <v>85736</v>
      </c>
      <c r="D65" s="16">
        <v>82000</v>
      </c>
      <c r="E65" s="16">
        <v>40796</v>
      </c>
      <c r="F65" s="16">
        <v>110000</v>
      </c>
      <c r="G65" s="16"/>
      <c r="H65" s="16"/>
    </row>
    <row r="66" spans="1:8" ht="11.1" customHeight="1" x14ac:dyDescent="0.2">
      <c r="A66" s="22" t="s">
        <v>825</v>
      </c>
      <c r="B66" s="15" t="s">
        <v>957</v>
      </c>
      <c r="C66" s="16">
        <v>2905</v>
      </c>
      <c r="D66" s="16">
        <v>3500</v>
      </c>
      <c r="E66" s="16">
        <v>1100</v>
      </c>
      <c r="F66" s="16">
        <v>1500</v>
      </c>
      <c r="G66" s="16"/>
      <c r="H66" s="16"/>
    </row>
    <row r="67" spans="1:8" ht="11.1" customHeight="1" x14ac:dyDescent="0.2">
      <c r="A67" s="22" t="s">
        <v>566</v>
      </c>
      <c r="B67" s="15" t="s">
        <v>917</v>
      </c>
      <c r="C67" s="16">
        <v>0</v>
      </c>
      <c r="D67" s="16">
        <v>0</v>
      </c>
      <c r="E67" s="16">
        <v>2200</v>
      </c>
      <c r="F67" s="16">
        <v>3000</v>
      </c>
      <c r="G67" s="16"/>
      <c r="H67" s="16"/>
    </row>
    <row r="68" spans="1:8" ht="11.1" customHeight="1" x14ac:dyDescent="0.2">
      <c r="A68" s="22" t="s">
        <v>567</v>
      </c>
      <c r="B68" s="15" t="s">
        <v>568</v>
      </c>
      <c r="C68" s="16">
        <v>34950</v>
      </c>
      <c r="D68" s="16">
        <v>28000</v>
      </c>
      <c r="E68" s="16">
        <v>21050</v>
      </c>
      <c r="F68" s="16">
        <v>25000</v>
      </c>
      <c r="G68" s="16"/>
      <c r="H68" s="16"/>
    </row>
    <row r="69" spans="1:8" ht="11.1" customHeight="1" x14ac:dyDescent="0.2">
      <c r="A69" s="22" t="s">
        <v>569</v>
      </c>
      <c r="B69" s="15" t="s">
        <v>570</v>
      </c>
      <c r="C69" s="16">
        <v>0</v>
      </c>
      <c r="D69" s="16">
        <v>2550</v>
      </c>
      <c r="E69" s="16">
        <v>0</v>
      </c>
      <c r="F69" s="16">
        <v>5550</v>
      </c>
      <c r="G69" s="16"/>
      <c r="H69" s="16"/>
    </row>
    <row r="70" spans="1:8" ht="11.1" customHeight="1" x14ac:dyDescent="0.2">
      <c r="A70" s="22" t="s">
        <v>571</v>
      </c>
      <c r="B70" s="15" t="s">
        <v>572</v>
      </c>
      <c r="C70" s="16">
        <v>2200</v>
      </c>
      <c r="D70" s="16">
        <v>3000</v>
      </c>
      <c r="E70" s="16">
        <v>1850</v>
      </c>
      <c r="F70" s="16">
        <v>3000</v>
      </c>
      <c r="G70" s="16"/>
      <c r="H70" s="16"/>
    </row>
    <row r="71" spans="1:8" ht="11.1" customHeight="1" x14ac:dyDescent="0.2">
      <c r="A71" s="22" t="s">
        <v>573</v>
      </c>
      <c r="B71" s="15" t="s">
        <v>574</v>
      </c>
      <c r="C71" s="16">
        <v>5725</v>
      </c>
      <c r="D71" s="16">
        <v>15000</v>
      </c>
      <c r="E71" s="16">
        <v>19525</v>
      </c>
      <c r="F71" s="16">
        <v>20000</v>
      </c>
      <c r="G71" s="16"/>
      <c r="H71" s="16"/>
    </row>
    <row r="72" spans="1:8" ht="11.1" customHeight="1" x14ac:dyDescent="0.2">
      <c r="A72" s="22" t="s">
        <v>575</v>
      </c>
      <c r="B72" s="15" t="s">
        <v>576</v>
      </c>
      <c r="C72" s="16">
        <v>0</v>
      </c>
      <c r="D72" s="16">
        <v>0</v>
      </c>
      <c r="E72" s="16">
        <v>304</v>
      </c>
      <c r="F72" s="16">
        <v>0</v>
      </c>
      <c r="G72" s="16"/>
      <c r="H72" s="16"/>
    </row>
    <row r="73" spans="1:8" ht="11.1" customHeight="1" x14ac:dyDescent="0.2">
      <c r="A73" s="22" t="s">
        <v>769</v>
      </c>
      <c r="B73" s="15" t="s">
        <v>770</v>
      </c>
      <c r="C73" s="16">
        <v>0</v>
      </c>
      <c r="D73" s="16">
        <v>6100</v>
      </c>
      <c r="E73" s="16">
        <v>0</v>
      </c>
      <c r="F73" s="16">
        <v>0</v>
      </c>
      <c r="G73" s="16"/>
      <c r="H73" s="16"/>
    </row>
    <row r="74" spans="1:8" ht="11.1" customHeight="1" x14ac:dyDescent="0.2">
      <c r="A74" s="22" t="s">
        <v>577</v>
      </c>
      <c r="B74" s="15" t="s">
        <v>515</v>
      </c>
      <c r="C74" s="16">
        <v>974</v>
      </c>
      <c r="D74" s="16">
        <v>20</v>
      </c>
      <c r="E74" s="16">
        <v>20</v>
      </c>
      <c r="F74" s="16">
        <v>30</v>
      </c>
      <c r="G74" s="16"/>
      <c r="H74" s="16"/>
    </row>
    <row r="75" spans="1:8" ht="11.1" customHeight="1" x14ac:dyDescent="0.2">
      <c r="A75" s="22" t="s">
        <v>578</v>
      </c>
      <c r="B75" s="15" t="s">
        <v>579</v>
      </c>
      <c r="C75" s="16">
        <v>978</v>
      </c>
      <c r="D75" s="16">
        <v>600</v>
      </c>
      <c r="E75" s="16">
        <v>338</v>
      </c>
      <c r="F75" s="16">
        <v>600</v>
      </c>
      <c r="G75" s="16"/>
      <c r="H75" s="16"/>
    </row>
    <row r="76" spans="1:8" ht="11.1" customHeight="1" x14ac:dyDescent="0.2">
      <c r="A76" s="22" t="s">
        <v>580</v>
      </c>
      <c r="B76" s="15" t="s">
        <v>581</v>
      </c>
      <c r="C76" s="16">
        <v>113708</v>
      </c>
      <c r="D76" s="16">
        <v>60000</v>
      </c>
      <c r="E76" s="16">
        <v>112664</v>
      </c>
      <c r="F76" s="16">
        <v>110000</v>
      </c>
      <c r="G76" s="16"/>
      <c r="H76" s="16"/>
    </row>
    <row r="77" spans="1:8" ht="11.1" customHeight="1" x14ac:dyDescent="0.2">
      <c r="A77" s="22" t="s">
        <v>582</v>
      </c>
      <c r="B77" s="15" t="s">
        <v>583</v>
      </c>
      <c r="C77" s="16">
        <v>210</v>
      </c>
      <c r="D77" s="16">
        <v>500</v>
      </c>
      <c r="E77" s="16">
        <v>1053</v>
      </c>
      <c r="F77" s="16">
        <v>500</v>
      </c>
      <c r="G77" s="16"/>
      <c r="H77" s="16"/>
    </row>
    <row r="78" spans="1:8" ht="11.1" customHeight="1" x14ac:dyDescent="0.2">
      <c r="A78" s="22" t="s">
        <v>584</v>
      </c>
      <c r="B78" s="15" t="s">
        <v>585</v>
      </c>
      <c r="C78" s="16">
        <v>0</v>
      </c>
      <c r="D78" s="16">
        <v>0</v>
      </c>
      <c r="E78" s="16">
        <v>100</v>
      </c>
      <c r="F78" s="16">
        <v>0</v>
      </c>
      <c r="G78" s="16"/>
      <c r="H78" s="16"/>
    </row>
    <row r="79" spans="1:8" ht="11.1" customHeight="1" x14ac:dyDescent="0.2">
      <c r="A79" s="22" t="s">
        <v>1030</v>
      </c>
      <c r="B79" s="15" t="s">
        <v>1031</v>
      </c>
      <c r="C79" s="16">
        <v>0</v>
      </c>
      <c r="D79" s="16">
        <v>0</v>
      </c>
      <c r="E79" s="16">
        <v>1015</v>
      </c>
      <c r="F79" s="16">
        <v>0</v>
      </c>
      <c r="G79" s="16"/>
      <c r="H79" s="16"/>
    </row>
    <row r="80" spans="1:8" ht="11.1" customHeight="1" x14ac:dyDescent="0.2">
      <c r="A80" s="22" t="s">
        <v>586</v>
      </c>
      <c r="B80" s="15" t="s">
        <v>918</v>
      </c>
      <c r="C80" s="16">
        <v>4176</v>
      </c>
      <c r="D80" s="16">
        <v>2880</v>
      </c>
      <c r="E80" s="16">
        <v>2618</v>
      </c>
      <c r="F80" s="16">
        <v>3558</v>
      </c>
      <c r="G80" s="16"/>
      <c r="H80" s="16"/>
    </row>
    <row r="81" spans="1:8" ht="11.1" customHeight="1" x14ac:dyDescent="0.2">
      <c r="A81" s="22" t="s">
        <v>779</v>
      </c>
      <c r="B81" s="15" t="s">
        <v>919</v>
      </c>
      <c r="C81" s="16">
        <v>796</v>
      </c>
      <c r="D81" s="16">
        <v>535</v>
      </c>
      <c r="E81" s="16">
        <v>357</v>
      </c>
      <c r="F81" s="16">
        <v>556</v>
      </c>
      <c r="G81" s="16"/>
      <c r="H81" s="16"/>
    </row>
    <row r="82" spans="1:8" ht="11.1" customHeight="1" x14ac:dyDescent="0.2">
      <c r="A82" s="22" t="s">
        <v>937</v>
      </c>
      <c r="B82" s="15" t="s">
        <v>922</v>
      </c>
      <c r="C82" s="16">
        <v>335</v>
      </c>
      <c r="D82" s="16">
        <v>264</v>
      </c>
      <c r="E82" s="16">
        <v>176</v>
      </c>
      <c r="F82" s="16">
        <v>275</v>
      </c>
      <c r="G82" s="16"/>
      <c r="H82" s="16"/>
    </row>
    <row r="83" spans="1:8" ht="11.1" customHeight="1" x14ac:dyDescent="0.2">
      <c r="A83" s="22" t="s">
        <v>938</v>
      </c>
      <c r="B83" s="15" t="s">
        <v>939</v>
      </c>
      <c r="C83" s="16">
        <v>109</v>
      </c>
      <c r="D83" s="16">
        <v>165</v>
      </c>
      <c r="E83" s="16">
        <v>61</v>
      </c>
      <c r="F83" s="16">
        <v>165</v>
      </c>
      <c r="G83" s="16"/>
      <c r="H83" s="16"/>
    </row>
    <row r="84" spans="1:8" ht="11.1" customHeight="1" x14ac:dyDescent="0.2">
      <c r="A84" s="22" t="s">
        <v>587</v>
      </c>
      <c r="B84" s="15" t="s">
        <v>544</v>
      </c>
      <c r="C84" s="16">
        <v>925</v>
      </c>
      <c r="D84" s="16">
        <v>0</v>
      </c>
      <c r="E84" s="16">
        <v>29</v>
      </c>
      <c r="F84" s="16">
        <v>0</v>
      </c>
      <c r="G84" s="16"/>
      <c r="H84" s="16"/>
    </row>
    <row r="85" spans="1:8" ht="11.1" customHeight="1" x14ac:dyDescent="0.2">
      <c r="A85" s="22" t="s">
        <v>588</v>
      </c>
      <c r="B85" s="15" t="s">
        <v>589</v>
      </c>
      <c r="C85" s="16">
        <v>193</v>
      </c>
      <c r="D85" s="16">
        <v>0</v>
      </c>
      <c r="E85" s="16">
        <v>310</v>
      </c>
      <c r="F85" s="16">
        <v>0</v>
      </c>
      <c r="G85" s="16"/>
      <c r="H85" s="16"/>
    </row>
    <row r="86" spans="1:8" s="72" customFormat="1" ht="11.1" customHeight="1" x14ac:dyDescent="0.2">
      <c r="A86" s="22" t="s">
        <v>590</v>
      </c>
      <c r="B86" s="15" t="s">
        <v>591</v>
      </c>
      <c r="C86" s="16">
        <v>2298</v>
      </c>
      <c r="D86" s="16">
        <v>0</v>
      </c>
      <c r="E86" s="16">
        <v>1532</v>
      </c>
      <c r="F86" s="16">
        <v>2292</v>
      </c>
      <c r="G86" s="16"/>
      <c r="H86" s="16"/>
    </row>
    <row r="87" spans="1:8" ht="11.1" customHeight="1" x14ac:dyDescent="0.2">
      <c r="A87" s="22" t="s">
        <v>592</v>
      </c>
      <c r="B87" s="15" t="s">
        <v>307</v>
      </c>
      <c r="C87" s="16">
        <v>0</v>
      </c>
      <c r="D87" s="17">
        <v>0</v>
      </c>
      <c r="E87" s="16">
        <v>0</v>
      </c>
      <c r="F87" s="17">
        <v>0</v>
      </c>
      <c r="G87" s="17"/>
      <c r="H87" s="17"/>
    </row>
    <row r="88" spans="1:8" ht="11.1" customHeight="1" x14ac:dyDescent="0.2">
      <c r="A88" s="22" t="s">
        <v>593</v>
      </c>
      <c r="B88" s="15" t="s">
        <v>561</v>
      </c>
      <c r="C88" s="16">
        <v>0</v>
      </c>
      <c r="D88" s="16">
        <v>0</v>
      </c>
      <c r="E88" s="16">
        <v>0</v>
      </c>
      <c r="F88" s="16">
        <v>234699</v>
      </c>
      <c r="G88" s="16"/>
      <c r="H88" s="16"/>
    </row>
    <row r="89" spans="1:8" ht="11.1" customHeight="1" x14ac:dyDescent="0.2">
      <c r="A89" s="22"/>
      <c r="B89" s="15"/>
      <c r="C89" s="16"/>
      <c r="D89" s="16"/>
      <c r="E89" s="16"/>
      <c r="F89" s="16"/>
      <c r="G89" s="16"/>
      <c r="H89" s="16"/>
    </row>
    <row r="90" spans="1:8" ht="11.1" customHeight="1" x14ac:dyDescent="0.2">
      <c r="A90" s="69"/>
      <c r="B90" s="70" t="s">
        <v>666</v>
      </c>
      <c r="C90" s="71">
        <f t="shared" ref="C90:G90" si="1">SUM(C64:C88)</f>
        <v>530997</v>
      </c>
      <c r="D90" s="71">
        <f t="shared" si="1"/>
        <v>392018</v>
      </c>
      <c r="E90" s="71">
        <f t="shared" si="1"/>
        <v>394002</v>
      </c>
      <c r="F90" s="71">
        <f t="shared" si="1"/>
        <v>520725</v>
      </c>
      <c r="G90" s="71">
        <f t="shared" si="1"/>
        <v>0</v>
      </c>
      <c r="H90" s="71">
        <f t="shared" ref="H90" si="2">SUM(H64:H88)</f>
        <v>0</v>
      </c>
    </row>
    <row r="91" spans="1:8" ht="11.1" customHeight="1" x14ac:dyDescent="0.2">
      <c r="A91" s="120"/>
      <c r="B91" s="121"/>
      <c r="C91" s="112"/>
      <c r="D91" s="112"/>
      <c r="E91" s="112"/>
      <c r="F91" s="112"/>
      <c r="G91" s="112"/>
      <c r="H91" s="112"/>
    </row>
    <row r="92" spans="1:8" ht="11.1" customHeight="1" x14ac:dyDescent="0.2">
      <c r="A92" s="22" t="s">
        <v>594</v>
      </c>
      <c r="B92" s="15" t="s">
        <v>563</v>
      </c>
      <c r="C92" s="16">
        <v>155917</v>
      </c>
      <c r="D92" s="107">
        <v>160692</v>
      </c>
      <c r="E92" s="107">
        <v>160692</v>
      </c>
      <c r="F92" s="107">
        <v>166567</v>
      </c>
      <c r="G92" s="107"/>
      <c r="H92" s="107"/>
    </row>
    <row r="93" spans="1:8" ht="11.1" customHeight="1" x14ac:dyDescent="0.2">
      <c r="A93" s="22" t="s">
        <v>595</v>
      </c>
      <c r="B93" s="15" t="s">
        <v>817</v>
      </c>
      <c r="C93" s="16">
        <v>285</v>
      </c>
      <c r="D93" s="16">
        <v>140</v>
      </c>
      <c r="E93" s="16">
        <v>65</v>
      </c>
      <c r="F93" s="16">
        <v>100</v>
      </c>
      <c r="G93" s="16"/>
      <c r="H93" s="16"/>
    </row>
    <row r="94" spans="1:8" ht="11.1" customHeight="1" x14ac:dyDescent="0.2">
      <c r="A94" s="22" t="s">
        <v>596</v>
      </c>
      <c r="B94" s="15" t="s">
        <v>918</v>
      </c>
      <c r="C94" s="16">
        <v>6380</v>
      </c>
      <c r="D94" s="16">
        <v>5761</v>
      </c>
      <c r="E94" s="16">
        <v>4572</v>
      </c>
      <c r="F94" s="16">
        <v>5965</v>
      </c>
      <c r="G94" s="16"/>
      <c r="H94" s="16"/>
    </row>
    <row r="95" spans="1:8" ht="11.1" customHeight="1" x14ac:dyDescent="0.2">
      <c r="A95" s="22" t="s">
        <v>697</v>
      </c>
      <c r="B95" s="15" t="s">
        <v>919</v>
      </c>
      <c r="C95" s="16">
        <v>1863</v>
      </c>
      <c r="D95" s="16">
        <v>1758</v>
      </c>
      <c r="E95" s="16">
        <v>1497</v>
      </c>
      <c r="F95" s="16">
        <v>2265</v>
      </c>
      <c r="G95" s="16"/>
      <c r="H95" s="16"/>
    </row>
    <row r="96" spans="1:8" ht="11.1" customHeight="1" x14ac:dyDescent="0.2">
      <c r="A96" s="22" t="s">
        <v>903</v>
      </c>
      <c r="B96" s="15" t="s">
        <v>922</v>
      </c>
      <c r="C96" s="16">
        <v>185</v>
      </c>
      <c r="D96" s="16">
        <v>157</v>
      </c>
      <c r="E96" s="16">
        <v>180</v>
      </c>
      <c r="F96" s="16">
        <v>163</v>
      </c>
      <c r="G96" s="16"/>
      <c r="H96" s="16"/>
    </row>
    <row r="97" spans="1:8" ht="11.1" customHeight="1" x14ac:dyDescent="0.2">
      <c r="A97" s="22" t="s">
        <v>921</v>
      </c>
      <c r="B97" s="15" t="s">
        <v>904</v>
      </c>
      <c r="C97" s="16">
        <v>63</v>
      </c>
      <c r="D97" s="16">
        <v>70</v>
      </c>
      <c r="E97" s="16">
        <v>41</v>
      </c>
      <c r="F97" s="16">
        <v>70</v>
      </c>
      <c r="G97" s="16"/>
      <c r="H97" s="16"/>
    </row>
    <row r="98" spans="1:8" ht="11.1" customHeight="1" x14ac:dyDescent="0.2">
      <c r="A98" s="22" t="s">
        <v>1010</v>
      </c>
      <c r="B98" s="15" t="s">
        <v>1011</v>
      </c>
      <c r="C98" s="16">
        <v>191</v>
      </c>
      <c r="D98" s="16">
        <v>0</v>
      </c>
      <c r="E98" s="16">
        <v>0</v>
      </c>
      <c r="F98" s="16">
        <v>0</v>
      </c>
      <c r="G98" s="16"/>
      <c r="H98" s="16"/>
    </row>
    <row r="99" spans="1:8" ht="11.1" customHeight="1" x14ac:dyDescent="0.2">
      <c r="A99" s="22" t="s">
        <v>920</v>
      </c>
      <c r="B99" s="15" t="s">
        <v>916</v>
      </c>
      <c r="C99" s="16">
        <v>0</v>
      </c>
      <c r="D99" s="16">
        <v>0</v>
      </c>
      <c r="E99" s="16">
        <v>0</v>
      </c>
      <c r="F99" s="16">
        <v>0</v>
      </c>
      <c r="G99" s="16"/>
      <c r="H99" s="16"/>
    </row>
    <row r="100" spans="1:8" ht="11.1" customHeight="1" x14ac:dyDescent="0.2">
      <c r="A100" s="22" t="s">
        <v>597</v>
      </c>
      <c r="B100" s="15" t="s">
        <v>561</v>
      </c>
      <c r="C100" s="16">
        <v>0</v>
      </c>
      <c r="D100" s="16">
        <v>0</v>
      </c>
      <c r="E100" s="16">
        <v>0</v>
      </c>
      <c r="F100" s="16">
        <v>0</v>
      </c>
      <c r="G100" s="16"/>
      <c r="H100" s="16"/>
    </row>
    <row r="101" spans="1:8" ht="11.1" customHeight="1" x14ac:dyDescent="0.2">
      <c r="A101" s="22"/>
      <c r="B101" s="15"/>
      <c r="C101" s="16"/>
      <c r="D101" s="107"/>
      <c r="E101" s="16"/>
      <c r="F101" s="107"/>
      <c r="G101" s="107"/>
      <c r="H101" s="107"/>
    </row>
    <row r="102" spans="1:8" ht="11.1" customHeight="1" x14ac:dyDescent="0.2">
      <c r="A102" s="69"/>
      <c r="B102" s="70" t="s">
        <v>667</v>
      </c>
      <c r="C102" s="71">
        <f t="shared" ref="C102:H102" si="3">SUM(C92:C100)</f>
        <v>164884</v>
      </c>
      <c r="D102" s="71">
        <f t="shared" si="3"/>
        <v>168578</v>
      </c>
      <c r="E102" s="71">
        <f t="shared" si="3"/>
        <v>167047</v>
      </c>
      <c r="F102" s="71">
        <f t="shared" si="3"/>
        <v>175130</v>
      </c>
      <c r="G102" s="71">
        <f t="shared" si="3"/>
        <v>0</v>
      </c>
      <c r="H102" s="71">
        <f t="shared" si="3"/>
        <v>0</v>
      </c>
    </row>
    <row r="103" spans="1:8" ht="11.1" customHeight="1" x14ac:dyDescent="0.2">
      <c r="A103" s="120"/>
      <c r="B103" s="121"/>
      <c r="C103" s="112"/>
      <c r="D103" s="112"/>
      <c r="E103" s="112"/>
      <c r="F103" s="112"/>
      <c r="G103" s="112"/>
      <c r="H103" s="112"/>
    </row>
    <row r="104" spans="1:8" ht="11.1" customHeight="1" x14ac:dyDescent="0.2">
      <c r="A104" s="22" t="s">
        <v>598</v>
      </c>
      <c r="B104" s="15" t="s">
        <v>563</v>
      </c>
      <c r="C104" s="16">
        <v>1740158</v>
      </c>
      <c r="D104" s="16">
        <v>1612525</v>
      </c>
      <c r="E104" s="16">
        <v>1612525</v>
      </c>
      <c r="F104" s="16">
        <v>1836623</v>
      </c>
      <c r="G104" s="16"/>
      <c r="H104" s="16"/>
    </row>
    <row r="105" spans="1:8" ht="11.1" customHeight="1" x14ac:dyDescent="0.2">
      <c r="A105" s="22" t="s">
        <v>599</v>
      </c>
      <c r="B105" s="15" t="s">
        <v>515</v>
      </c>
      <c r="C105" s="16">
        <v>969</v>
      </c>
      <c r="D105" s="16">
        <v>120</v>
      </c>
      <c r="E105" s="16">
        <v>27</v>
      </c>
      <c r="F105" s="16">
        <v>40</v>
      </c>
      <c r="G105" s="16"/>
      <c r="H105" s="16"/>
    </row>
    <row r="106" spans="1:8" ht="11.1" customHeight="1" x14ac:dyDescent="0.2">
      <c r="A106" s="22" t="s">
        <v>600</v>
      </c>
      <c r="B106" s="15" t="s">
        <v>601</v>
      </c>
      <c r="C106" s="16">
        <v>2563</v>
      </c>
      <c r="D106" s="16">
        <v>1400</v>
      </c>
      <c r="E106" s="16">
        <v>655</v>
      </c>
      <c r="F106" s="16">
        <v>1000</v>
      </c>
      <c r="G106" s="16"/>
      <c r="H106" s="16"/>
    </row>
    <row r="107" spans="1:8" ht="11.1" customHeight="1" x14ac:dyDescent="0.2">
      <c r="A107" s="22" t="s">
        <v>860</v>
      </c>
      <c r="B107" s="15" t="s">
        <v>861</v>
      </c>
      <c r="C107" s="16">
        <v>900</v>
      </c>
      <c r="D107" s="16">
        <v>300</v>
      </c>
      <c r="E107" s="16">
        <v>900</v>
      </c>
      <c r="F107" s="16">
        <v>900</v>
      </c>
      <c r="G107" s="16"/>
      <c r="H107" s="16"/>
    </row>
    <row r="108" spans="1:8" ht="11.1" customHeight="1" x14ac:dyDescent="0.2">
      <c r="A108" s="22" t="s">
        <v>602</v>
      </c>
      <c r="B108" s="15" t="s">
        <v>532</v>
      </c>
      <c r="C108" s="16">
        <v>295</v>
      </c>
      <c r="D108" s="16">
        <v>0</v>
      </c>
      <c r="E108" s="16">
        <v>0</v>
      </c>
      <c r="F108" s="16">
        <v>0</v>
      </c>
      <c r="G108" s="16"/>
      <c r="H108" s="16"/>
    </row>
    <row r="109" spans="1:8" ht="11.1" customHeight="1" x14ac:dyDescent="0.2">
      <c r="A109" s="22" t="s">
        <v>603</v>
      </c>
      <c r="B109" s="15" t="s">
        <v>604</v>
      </c>
      <c r="C109" s="16">
        <v>12500</v>
      </c>
      <c r="D109" s="16">
        <v>0</v>
      </c>
      <c r="E109" s="16">
        <v>51148</v>
      </c>
      <c r="F109" s="16">
        <v>0</v>
      </c>
      <c r="G109" s="16"/>
      <c r="H109" s="16"/>
    </row>
    <row r="110" spans="1:8" ht="11.1" customHeight="1" x14ac:dyDescent="0.2">
      <c r="A110" s="22" t="s">
        <v>605</v>
      </c>
      <c r="B110" s="15" t="s">
        <v>541</v>
      </c>
      <c r="C110" s="16">
        <v>0</v>
      </c>
      <c r="D110" s="16">
        <v>0</v>
      </c>
      <c r="E110" s="16">
        <v>0</v>
      </c>
      <c r="F110" s="16">
        <v>0</v>
      </c>
      <c r="G110" s="16"/>
      <c r="H110" s="16"/>
    </row>
    <row r="111" spans="1:8" ht="11.1" customHeight="1" x14ac:dyDescent="0.2">
      <c r="A111" s="22" t="s">
        <v>606</v>
      </c>
      <c r="B111" s="15" t="s">
        <v>918</v>
      </c>
      <c r="C111" s="16">
        <v>23675</v>
      </c>
      <c r="D111" s="16">
        <v>22325</v>
      </c>
      <c r="E111" s="16">
        <v>16935</v>
      </c>
      <c r="F111" s="16">
        <v>22630</v>
      </c>
      <c r="G111" s="16"/>
      <c r="H111" s="16"/>
    </row>
    <row r="112" spans="1:8" ht="11.1" customHeight="1" x14ac:dyDescent="0.2">
      <c r="A112" s="22" t="s">
        <v>698</v>
      </c>
      <c r="B112" s="15" t="s">
        <v>919</v>
      </c>
      <c r="C112" s="16">
        <v>5989</v>
      </c>
      <c r="D112" s="16">
        <v>5960</v>
      </c>
      <c r="E112" s="16">
        <v>4375</v>
      </c>
      <c r="F112" s="16">
        <v>7471</v>
      </c>
      <c r="G112" s="16"/>
      <c r="H112" s="16"/>
    </row>
    <row r="113" spans="1:10" ht="11.1" customHeight="1" x14ac:dyDescent="0.2">
      <c r="A113" s="22" t="s">
        <v>780</v>
      </c>
      <c r="B113" s="15" t="s">
        <v>922</v>
      </c>
      <c r="C113" s="16">
        <v>1072</v>
      </c>
      <c r="D113" s="16">
        <v>1112</v>
      </c>
      <c r="E113" s="16">
        <v>1249</v>
      </c>
      <c r="F113" s="16">
        <v>2322</v>
      </c>
      <c r="G113" s="16"/>
      <c r="H113" s="16"/>
    </row>
    <row r="114" spans="1:10" ht="11.1" customHeight="1" x14ac:dyDescent="0.2">
      <c r="A114" s="22" t="s">
        <v>862</v>
      </c>
      <c r="B114" s="15" t="s">
        <v>923</v>
      </c>
      <c r="C114" s="16">
        <v>277</v>
      </c>
      <c r="D114" s="16">
        <v>300</v>
      </c>
      <c r="E114" s="16">
        <v>184</v>
      </c>
      <c r="F114" s="16">
        <v>300</v>
      </c>
      <c r="G114" s="16"/>
      <c r="H114" s="16"/>
    </row>
    <row r="115" spans="1:10" ht="11.1" customHeight="1" x14ac:dyDescent="0.2">
      <c r="A115" s="22" t="s">
        <v>607</v>
      </c>
      <c r="B115" s="15" t="s">
        <v>544</v>
      </c>
      <c r="C115" s="16">
        <v>26</v>
      </c>
      <c r="D115" s="16">
        <v>0</v>
      </c>
      <c r="E115" s="16">
        <v>27</v>
      </c>
      <c r="F115" s="16">
        <v>0</v>
      </c>
      <c r="G115" s="16"/>
      <c r="H115" s="16"/>
      <c r="I115" s="112"/>
      <c r="J115" s="112"/>
    </row>
    <row r="116" spans="1:10" ht="11.1" customHeight="1" x14ac:dyDescent="0.2">
      <c r="A116" s="22" t="s">
        <v>876</v>
      </c>
      <c r="B116" s="15" t="s">
        <v>877</v>
      </c>
      <c r="C116" s="16">
        <v>0</v>
      </c>
      <c r="D116" s="16">
        <v>0</v>
      </c>
      <c r="E116" s="16">
        <v>0</v>
      </c>
      <c r="F116" s="16">
        <v>0</v>
      </c>
      <c r="G116" s="16"/>
      <c r="H116" s="16"/>
    </row>
    <row r="117" spans="1:10" ht="11.1" customHeight="1" x14ac:dyDescent="0.2">
      <c r="A117" s="22" t="s">
        <v>1012</v>
      </c>
      <c r="B117" s="15" t="s">
        <v>1011</v>
      </c>
      <c r="C117" s="16">
        <v>9198</v>
      </c>
      <c r="D117" s="16">
        <v>0</v>
      </c>
      <c r="E117" s="16">
        <v>0</v>
      </c>
      <c r="F117" s="16">
        <v>0</v>
      </c>
      <c r="G117" s="16"/>
      <c r="H117" s="16"/>
    </row>
    <row r="118" spans="1:10" ht="11.1" customHeight="1" x14ac:dyDescent="0.2">
      <c r="A118" s="22" t="s">
        <v>608</v>
      </c>
      <c r="B118" s="15" t="s">
        <v>609</v>
      </c>
      <c r="C118" s="16">
        <v>352778</v>
      </c>
      <c r="D118" s="16">
        <v>139658</v>
      </c>
      <c r="E118" s="16">
        <v>0</v>
      </c>
      <c r="F118" s="16">
        <v>118000</v>
      </c>
      <c r="G118" s="16"/>
      <c r="H118" s="16"/>
    </row>
    <row r="119" spans="1:10" ht="11.1" customHeight="1" x14ac:dyDescent="0.2">
      <c r="A119" s="22" t="s">
        <v>610</v>
      </c>
      <c r="B119" s="15" t="s">
        <v>611</v>
      </c>
      <c r="C119" s="16">
        <v>0</v>
      </c>
      <c r="D119" s="16">
        <v>0</v>
      </c>
      <c r="E119" s="16">
        <v>0</v>
      </c>
      <c r="F119" s="16">
        <v>0</v>
      </c>
      <c r="G119" s="16"/>
      <c r="H119" s="16"/>
    </row>
    <row r="120" spans="1:10" ht="11.1" customHeight="1" x14ac:dyDescent="0.2">
      <c r="A120" s="22" t="s">
        <v>612</v>
      </c>
      <c r="B120" s="15" t="s">
        <v>613</v>
      </c>
      <c r="C120" s="16">
        <v>0</v>
      </c>
      <c r="D120" s="16">
        <v>0</v>
      </c>
      <c r="E120" s="16">
        <v>0</v>
      </c>
      <c r="F120" s="16">
        <v>0</v>
      </c>
      <c r="G120" s="16"/>
      <c r="H120" s="16"/>
    </row>
    <row r="121" spans="1:10" ht="11.1" customHeight="1" x14ac:dyDescent="0.2">
      <c r="A121" s="22" t="s">
        <v>614</v>
      </c>
      <c r="B121" s="15" t="s">
        <v>615</v>
      </c>
      <c r="C121" s="16">
        <v>0</v>
      </c>
      <c r="D121" s="16">
        <v>0</v>
      </c>
      <c r="E121" s="16">
        <v>0</v>
      </c>
      <c r="F121" s="16">
        <v>0</v>
      </c>
      <c r="G121" s="16"/>
      <c r="H121" s="16"/>
    </row>
    <row r="122" spans="1:10" ht="11.1" customHeight="1" x14ac:dyDescent="0.2">
      <c r="A122" s="22" t="s">
        <v>616</v>
      </c>
      <c r="B122" s="15" t="s">
        <v>561</v>
      </c>
      <c r="C122" s="16">
        <v>0</v>
      </c>
      <c r="D122" s="16">
        <v>31800</v>
      </c>
      <c r="E122" s="16">
        <v>0</v>
      </c>
      <c r="F122" s="16">
        <v>45500</v>
      </c>
      <c r="G122" s="16"/>
      <c r="H122" s="16"/>
    </row>
    <row r="123" spans="1:10" ht="11.1" customHeight="1" x14ac:dyDescent="0.2">
      <c r="A123" s="22"/>
      <c r="B123" s="15"/>
      <c r="C123" s="16"/>
      <c r="D123" s="16"/>
      <c r="E123" s="16"/>
      <c r="F123" s="16"/>
      <c r="G123" s="16"/>
      <c r="H123" s="16"/>
    </row>
    <row r="124" spans="1:10" ht="11.1" customHeight="1" x14ac:dyDescent="0.2">
      <c r="A124" s="69"/>
      <c r="B124" s="70" t="s">
        <v>668</v>
      </c>
      <c r="C124" s="71">
        <f t="shared" ref="C124:H124" si="4">SUM(C104:C122)</f>
        <v>2150400</v>
      </c>
      <c r="D124" s="71">
        <f t="shared" si="4"/>
        <v>1815500</v>
      </c>
      <c r="E124" s="71">
        <f t="shared" si="4"/>
        <v>1688025</v>
      </c>
      <c r="F124" s="71">
        <f t="shared" si="4"/>
        <v>2034786</v>
      </c>
      <c r="G124" s="71">
        <f t="shared" si="4"/>
        <v>0</v>
      </c>
      <c r="H124" s="71">
        <f t="shared" si="4"/>
        <v>0</v>
      </c>
    </row>
    <row r="125" spans="1:10" ht="11.1" customHeight="1" x14ac:dyDescent="0.2">
      <c r="A125" s="120"/>
      <c r="B125" s="121"/>
      <c r="C125" s="112"/>
      <c r="D125" s="112"/>
      <c r="E125" s="112"/>
      <c r="F125" s="112"/>
      <c r="G125" s="112"/>
      <c r="H125" s="112"/>
    </row>
    <row r="126" spans="1:10" ht="11.1" customHeight="1" x14ac:dyDescent="0.2">
      <c r="A126" s="22" t="s">
        <v>617</v>
      </c>
      <c r="B126" s="15" t="s">
        <v>618</v>
      </c>
      <c r="C126" s="16">
        <v>1470</v>
      </c>
      <c r="D126" s="16">
        <v>1470</v>
      </c>
      <c r="E126" s="16">
        <v>1470</v>
      </c>
      <c r="F126" s="16">
        <v>1470</v>
      </c>
      <c r="G126" s="16"/>
      <c r="H126" s="16"/>
    </row>
    <row r="127" spans="1:10" ht="11.1" customHeight="1" x14ac:dyDescent="0.2">
      <c r="A127" s="22" t="s">
        <v>620</v>
      </c>
      <c r="B127" s="15" t="s">
        <v>515</v>
      </c>
      <c r="C127" s="16">
        <v>59</v>
      </c>
      <c r="D127" s="16">
        <v>0</v>
      </c>
      <c r="E127" s="16">
        <v>14</v>
      </c>
      <c r="F127" s="16">
        <v>0</v>
      </c>
      <c r="G127" s="16"/>
      <c r="H127" s="16"/>
    </row>
    <row r="128" spans="1:10" ht="11.1" customHeight="1" x14ac:dyDescent="0.2">
      <c r="A128" s="22"/>
      <c r="B128" s="15"/>
      <c r="C128" s="16"/>
      <c r="D128" s="16"/>
      <c r="E128" s="16"/>
      <c r="F128" s="16"/>
      <c r="G128" s="16"/>
      <c r="H128" s="16"/>
    </row>
    <row r="129" spans="1:8" ht="11.1" customHeight="1" x14ac:dyDescent="0.2">
      <c r="A129" s="69"/>
      <c r="B129" s="70" t="s">
        <v>670</v>
      </c>
      <c r="C129" s="71">
        <f t="shared" ref="C129:E129" si="5">SUM(C126:C127)</f>
        <v>1529</v>
      </c>
      <c r="D129" s="71">
        <f t="shared" si="5"/>
        <v>1470</v>
      </c>
      <c r="E129" s="71">
        <f t="shared" si="5"/>
        <v>1484</v>
      </c>
      <c r="F129" s="71">
        <f t="shared" ref="F129" si="6">SUM(F126:F127)</f>
        <v>1470</v>
      </c>
      <c r="G129" s="71">
        <f t="shared" ref="G129:H129" si="7">SUM(G126:G127)</f>
        <v>0</v>
      </c>
      <c r="H129" s="71">
        <f t="shared" si="7"/>
        <v>0</v>
      </c>
    </row>
    <row r="130" spans="1:8" ht="11.1" customHeight="1" x14ac:dyDescent="0.2">
      <c r="A130" s="120"/>
      <c r="B130" s="121"/>
      <c r="C130" s="112"/>
      <c r="D130" s="112"/>
      <c r="E130" s="112"/>
      <c r="F130" s="112"/>
      <c r="G130" s="112"/>
      <c r="H130" s="112"/>
    </row>
    <row r="131" spans="1:8" ht="11.1" customHeight="1" x14ac:dyDescent="0.2">
      <c r="A131" s="22" t="s">
        <v>621</v>
      </c>
      <c r="B131" s="15" t="s">
        <v>618</v>
      </c>
      <c r="C131" s="16">
        <v>1834</v>
      </c>
      <c r="D131" s="16">
        <v>1834</v>
      </c>
      <c r="E131" s="16">
        <v>1834</v>
      </c>
      <c r="F131" s="16">
        <v>1834</v>
      </c>
      <c r="G131" s="16"/>
      <c r="H131" s="16"/>
    </row>
    <row r="132" spans="1:8" ht="11.1" customHeight="1" x14ac:dyDescent="0.2">
      <c r="A132" s="22" t="s">
        <v>622</v>
      </c>
      <c r="B132" s="15" t="s">
        <v>515</v>
      </c>
      <c r="C132" s="16">
        <v>67</v>
      </c>
      <c r="D132" s="16">
        <v>0</v>
      </c>
      <c r="E132" s="16">
        <v>16</v>
      </c>
      <c r="F132" s="16">
        <v>0</v>
      </c>
      <c r="G132" s="16"/>
      <c r="H132" s="16"/>
    </row>
    <row r="133" spans="1:8" ht="11.1" customHeight="1" x14ac:dyDescent="0.2">
      <c r="A133" s="22"/>
      <c r="B133" s="15"/>
      <c r="C133" s="16"/>
      <c r="D133" s="16"/>
      <c r="E133" s="16"/>
      <c r="F133" s="16"/>
      <c r="G133" s="16"/>
      <c r="H133" s="16"/>
    </row>
    <row r="134" spans="1:8" ht="11.1" customHeight="1" x14ac:dyDescent="0.2">
      <c r="A134" s="69"/>
      <c r="B134" s="70" t="s">
        <v>671</v>
      </c>
      <c r="C134" s="71">
        <f t="shared" ref="C134:E134" si="8">SUM(C131:C132)</f>
        <v>1901</v>
      </c>
      <c r="D134" s="71">
        <f t="shared" si="8"/>
        <v>1834</v>
      </c>
      <c r="E134" s="71">
        <f t="shared" si="8"/>
        <v>1850</v>
      </c>
      <c r="F134" s="71">
        <f t="shared" ref="F134" si="9">SUM(F131:F132)</f>
        <v>1834</v>
      </c>
      <c r="G134" s="71">
        <f t="shared" ref="G134:H134" si="10">SUM(G131:G132)</f>
        <v>0</v>
      </c>
      <c r="H134" s="71">
        <f t="shared" si="10"/>
        <v>0</v>
      </c>
    </row>
    <row r="135" spans="1:8" ht="11.1" customHeight="1" x14ac:dyDescent="0.2">
      <c r="A135" s="120"/>
      <c r="B135" s="121"/>
      <c r="C135" s="112"/>
      <c r="D135" s="112"/>
      <c r="E135" s="112"/>
      <c r="F135" s="112"/>
      <c r="G135" s="112"/>
      <c r="H135" s="112"/>
    </row>
    <row r="136" spans="1:8" ht="11.1" customHeight="1" x14ac:dyDescent="0.2">
      <c r="A136" s="22" t="s">
        <v>623</v>
      </c>
      <c r="B136" s="15" t="s">
        <v>618</v>
      </c>
      <c r="C136" s="16">
        <v>1688</v>
      </c>
      <c r="D136" s="16">
        <v>1688</v>
      </c>
      <c r="E136" s="16">
        <v>1688</v>
      </c>
      <c r="F136" s="16">
        <v>1688</v>
      </c>
      <c r="G136" s="16"/>
      <c r="H136" s="16"/>
    </row>
    <row r="137" spans="1:8" ht="11.1" customHeight="1" x14ac:dyDescent="0.2">
      <c r="A137" s="22" t="s">
        <v>624</v>
      </c>
      <c r="B137" s="15" t="s">
        <v>515</v>
      </c>
      <c r="C137" s="16">
        <v>44</v>
      </c>
      <c r="D137" s="16">
        <v>0</v>
      </c>
      <c r="E137" s="16">
        <v>11</v>
      </c>
      <c r="F137" s="16">
        <v>0</v>
      </c>
      <c r="G137" s="16"/>
      <c r="H137" s="16"/>
    </row>
    <row r="138" spans="1:8" ht="11.1" customHeight="1" x14ac:dyDescent="0.2">
      <c r="A138" s="22"/>
      <c r="B138" s="15"/>
      <c r="C138" s="16"/>
      <c r="D138" s="16"/>
      <c r="E138" s="16"/>
      <c r="F138" s="16"/>
      <c r="G138" s="16"/>
      <c r="H138" s="16"/>
    </row>
    <row r="139" spans="1:8" ht="11.1" customHeight="1" x14ac:dyDescent="0.2">
      <c r="A139" s="69"/>
      <c r="B139" s="70" t="s">
        <v>695</v>
      </c>
      <c r="C139" s="71">
        <f t="shared" ref="C139:E139" si="11">SUM(C136:C137)</f>
        <v>1732</v>
      </c>
      <c r="D139" s="71">
        <f t="shared" si="11"/>
        <v>1688</v>
      </c>
      <c r="E139" s="71">
        <f t="shared" si="11"/>
        <v>1699</v>
      </c>
      <c r="F139" s="71">
        <f t="shared" ref="F139" si="12">SUM(F136:F137)</f>
        <v>1688</v>
      </c>
      <c r="G139" s="71">
        <f t="shared" ref="G139:H139" si="13">SUM(G136:G137)</f>
        <v>0</v>
      </c>
      <c r="H139" s="71">
        <f t="shared" si="13"/>
        <v>0</v>
      </c>
    </row>
    <row r="140" spans="1:8" ht="11.1" customHeight="1" x14ac:dyDescent="0.2">
      <c r="A140" s="120"/>
      <c r="B140" s="121"/>
      <c r="C140" s="112"/>
      <c r="D140" s="112"/>
      <c r="E140" s="112"/>
      <c r="F140" s="112"/>
      <c r="G140" s="112"/>
      <c r="H140" s="112"/>
    </row>
    <row r="141" spans="1:8" ht="11.1" customHeight="1" x14ac:dyDescent="0.2">
      <c r="A141" s="22" t="s">
        <v>625</v>
      </c>
      <c r="B141" s="15" t="s">
        <v>618</v>
      </c>
      <c r="C141" s="16">
        <v>2385</v>
      </c>
      <c r="D141" s="16">
        <v>2385</v>
      </c>
      <c r="E141" s="16">
        <v>2385</v>
      </c>
      <c r="F141" s="16">
        <v>2385</v>
      </c>
      <c r="G141" s="16"/>
      <c r="H141" s="16"/>
    </row>
    <row r="142" spans="1:8" ht="11.1" customHeight="1" x14ac:dyDescent="0.2">
      <c r="A142" s="22" t="s">
        <v>626</v>
      </c>
      <c r="B142" s="15" t="s">
        <v>515</v>
      </c>
      <c r="C142" s="16">
        <v>63</v>
      </c>
      <c r="D142" s="16">
        <v>0</v>
      </c>
      <c r="E142" s="16">
        <v>16</v>
      </c>
      <c r="F142" s="16">
        <v>0</v>
      </c>
      <c r="G142" s="16"/>
      <c r="H142" s="16"/>
    </row>
    <row r="143" spans="1:8" ht="11.1" customHeight="1" x14ac:dyDescent="0.2">
      <c r="A143" s="22"/>
      <c r="B143" s="15"/>
      <c r="C143" s="16"/>
      <c r="D143" s="16"/>
      <c r="E143" s="16"/>
      <c r="F143" s="16"/>
      <c r="G143" s="16"/>
      <c r="H143" s="16"/>
    </row>
    <row r="144" spans="1:8" s="72" customFormat="1" ht="11.1" customHeight="1" x14ac:dyDescent="0.2">
      <c r="A144" s="69"/>
      <c r="B144" s="70" t="s">
        <v>673</v>
      </c>
      <c r="C144" s="71">
        <f t="shared" ref="C144:F144" si="14">SUM(C141:C142)</f>
        <v>2448</v>
      </c>
      <c r="D144" s="71">
        <f t="shared" si="14"/>
        <v>2385</v>
      </c>
      <c r="E144" s="71">
        <f t="shared" si="14"/>
        <v>2401</v>
      </c>
      <c r="F144" s="71">
        <f t="shared" si="14"/>
        <v>2385</v>
      </c>
      <c r="G144" s="71">
        <f t="shared" ref="G144:H144" si="15">SUM(G141:G142)</f>
        <v>0</v>
      </c>
      <c r="H144" s="71">
        <f t="shared" si="15"/>
        <v>0</v>
      </c>
    </row>
    <row r="145" spans="1:8" ht="11.1" customHeight="1" x14ac:dyDescent="0.2">
      <c r="A145" s="120"/>
      <c r="B145" s="121"/>
      <c r="C145" s="112"/>
      <c r="D145" s="112"/>
      <c r="E145" s="112"/>
      <c r="F145" s="112"/>
      <c r="G145" s="112"/>
      <c r="H145" s="112"/>
    </row>
    <row r="146" spans="1:8" ht="11.1" customHeight="1" x14ac:dyDescent="0.2">
      <c r="A146" s="22" t="s">
        <v>627</v>
      </c>
      <c r="B146" s="15" t="s">
        <v>563</v>
      </c>
      <c r="C146" s="16">
        <v>365967</v>
      </c>
      <c r="D146" s="16">
        <v>434442</v>
      </c>
      <c r="E146" s="16">
        <v>434442</v>
      </c>
      <c r="F146" s="16">
        <v>398233</v>
      </c>
      <c r="G146" s="16"/>
      <c r="H146" s="16"/>
    </row>
    <row r="147" spans="1:8" ht="10.5" customHeight="1" x14ac:dyDescent="0.2">
      <c r="A147" s="22" t="s">
        <v>628</v>
      </c>
      <c r="B147" s="15" t="s">
        <v>515</v>
      </c>
      <c r="C147" s="16">
        <v>899</v>
      </c>
      <c r="D147" s="16">
        <v>0</v>
      </c>
      <c r="E147" s="16">
        <v>249</v>
      </c>
      <c r="F147" s="16">
        <v>0</v>
      </c>
      <c r="G147" s="16"/>
      <c r="H147" s="16"/>
    </row>
    <row r="148" spans="1:8" ht="11.1" customHeight="1" x14ac:dyDescent="0.2">
      <c r="A148" s="22" t="s">
        <v>863</v>
      </c>
      <c r="B148" s="15" t="s">
        <v>864</v>
      </c>
      <c r="C148" s="16">
        <v>19983</v>
      </c>
      <c r="D148" s="16">
        <v>0</v>
      </c>
      <c r="E148" s="16">
        <v>0</v>
      </c>
      <c r="F148" s="16">
        <v>0</v>
      </c>
      <c r="G148" s="16"/>
      <c r="H148" s="16"/>
    </row>
    <row r="149" spans="1:8" ht="11.1" customHeight="1" x14ac:dyDescent="0.2">
      <c r="A149" s="22" t="s">
        <v>629</v>
      </c>
      <c r="B149" s="15" t="s">
        <v>561</v>
      </c>
      <c r="C149" s="16">
        <v>0</v>
      </c>
      <c r="D149" s="16">
        <v>0</v>
      </c>
      <c r="E149" s="16">
        <v>0</v>
      </c>
      <c r="F149" s="16">
        <v>0</v>
      </c>
      <c r="G149" s="16"/>
      <c r="H149" s="16"/>
    </row>
    <row r="150" spans="1:8" ht="11.1" customHeight="1" x14ac:dyDescent="0.2">
      <c r="A150" s="22"/>
      <c r="B150" s="15"/>
      <c r="C150" s="16"/>
      <c r="D150" s="16"/>
      <c r="E150" s="16"/>
      <c r="F150" s="16"/>
      <c r="G150" s="16"/>
      <c r="H150" s="16"/>
    </row>
    <row r="151" spans="1:8" ht="11.1" customHeight="1" x14ac:dyDescent="0.2">
      <c r="A151" s="69"/>
      <c r="B151" s="70" t="s">
        <v>674</v>
      </c>
      <c r="C151" s="71">
        <f t="shared" ref="C151:E151" si="16">SUM(C146:C149)</f>
        <v>386849</v>
      </c>
      <c r="D151" s="71">
        <f t="shared" si="16"/>
        <v>434442</v>
      </c>
      <c r="E151" s="71">
        <f t="shared" si="16"/>
        <v>434691</v>
      </c>
      <c r="F151" s="71">
        <f t="shared" ref="F151:G151" si="17">SUM(F146:F149)</f>
        <v>398233</v>
      </c>
      <c r="G151" s="71">
        <f t="shared" si="17"/>
        <v>0</v>
      </c>
      <c r="H151" s="71">
        <f t="shared" ref="H151" si="18">SUM(H146:H149)</f>
        <v>0</v>
      </c>
    </row>
    <row r="152" spans="1:8" ht="11.1" customHeight="1" x14ac:dyDescent="0.2">
      <c r="A152" s="120"/>
      <c r="B152" s="121"/>
      <c r="C152" s="112"/>
      <c r="D152" s="112"/>
      <c r="E152" s="112"/>
      <c r="F152" s="112"/>
      <c r="G152" s="112"/>
      <c r="H152" s="112"/>
    </row>
    <row r="153" spans="1:8" s="72" customFormat="1" ht="11.1" customHeight="1" x14ac:dyDescent="0.2">
      <c r="A153" s="22" t="s">
        <v>630</v>
      </c>
      <c r="B153" s="15" t="s">
        <v>886</v>
      </c>
      <c r="C153" s="16">
        <v>207560</v>
      </c>
      <c r="D153" s="16">
        <v>183007</v>
      </c>
      <c r="E153" s="16">
        <v>121268</v>
      </c>
      <c r="F153" s="16">
        <v>186242</v>
      </c>
      <c r="G153" s="16"/>
      <c r="H153" s="16"/>
    </row>
    <row r="154" spans="1:8" ht="11.1" customHeight="1" x14ac:dyDescent="0.2">
      <c r="A154" s="22" t="s">
        <v>632</v>
      </c>
      <c r="B154" s="15" t="s">
        <v>633</v>
      </c>
      <c r="C154" s="16">
        <v>7873</v>
      </c>
      <c r="D154" s="16">
        <v>7000</v>
      </c>
      <c r="E154" s="16">
        <v>1956</v>
      </c>
      <c r="F154" s="16">
        <v>7000</v>
      </c>
      <c r="G154" s="16"/>
      <c r="H154" s="16"/>
    </row>
    <row r="155" spans="1:8" ht="11.1" customHeight="1" x14ac:dyDescent="0.2">
      <c r="A155" s="22" t="s">
        <v>634</v>
      </c>
      <c r="B155" s="15" t="s">
        <v>619</v>
      </c>
      <c r="C155" s="16">
        <v>267</v>
      </c>
      <c r="D155" s="16">
        <v>0</v>
      </c>
      <c r="E155" s="16">
        <v>297</v>
      </c>
      <c r="F155" s="16">
        <v>0</v>
      </c>
      <c r="G155" s="16"/>
      <c r="H155" s="16"/>
    </row>
    <row r="156" spans="1:8" ht="11.1" customHeight="1" x14ac:dyDescent="0.2">
      <c r="A156" s="22" t="s">
        <v>635</v>
      </c>
      <c r="B156" s="15" t="s">
        <v>515</v>
      </c>
      <c r="C156" s="16">
        <v>569</v>
      </c>
      <c r="D156" s="16">
        <v>0</v>
      </c>
      <c r="E156" s="16">
        <v>144</v>
      </c>
      <c r="F156" s="16">
        <v>0</v>
      </c>
      <c r="G156" s="16"/>
      <c r="H156" s="16"/>
    </row>
    <row r="157" spans="1:8" ht="11.1" customHeight="1" x14ac:dyDescent="0.2">
      <c r="A157" s="22" t="s">
        <v>961</v>
      </c>
      <c r="B157" s="15" t="s">
        <v>962</v>
      </c>
      <c r="C157" s="16">
        <v>312</v>
      </c>
      <c r="D157" s="16">
        <v>0</v>
      </c>
      <c r="E157" s="16">
        <v>250</v>
      </c>
      <c r="F157" s="16">
        <v>0</v>
      </c>
      <c r="G157" s="16"/>
      <c r="H157" s="16"/>
    </row>
    <row r="158" spans="1:8" ht="11.1" customHeight="1" x14ac:dyDescent="0.2">
      <c r="A158" s="22" t="s">
        <v>945</v>
      </c>
      <c r="B158" s="15" t="s">
        <v>946</v>
      </c>
      <c r="C158" s="16">
        <v>0</v>
      </c>
      <c r="D158" s="16">
        <v>0</v>
      </c>
      <c r="E158" s="16">
        <v>0</v>
      </c>
      <c r="F158" s="16">
        <v>0</v>
      </c>
      <c r="G158" s="16"/>
      <c r="H158" s="16"/>
    </row>
    <row r="159" spans="1:8" ht="11.1" customHeight="1" x14ac:dyDescent="0.2">
      <c r="A159" s="22" t="s">
        <v>1013</v>
      </c>
      <c r="B159" s="15" t="s">
        <v>1014</v>
      </c>
      <c r="C159" s="16">
        <v>3092</v>
      </c>
      <c r="D159" s="16">
        <v>15708</v>
      </c>
      <c r="E159" s="16">
        <v>15708</v>
      </c>
      <c r="F159" s="16">
        <v>0</v>
      </c>
      <c r="G159" s="16"/>
      <c r="H159" s="16"/>
    </row>
    <row r="160" spans="1:8" ht="11.1" customHeight="1" x14ac:dyDescent="0.2">
      <c r="A160" s="22"/>
      <c r="B160" s="15"/>
      <c r="C160" s="16"/>
      <c r="D160" s="16"/>
      <c r="E160" s="16"/>
      <c r="F160" s="16"/>
      <c r="G160" s="16"/>
      <c r="H160" s="16"/>
    </row>
    <row r="161" spans="1:8" ht="11.1" customHeight="1" x14ac:dyDescent="0.2">
      <c r="A161" s="69"/>
      <c r="B161" s="70" t="s">
        <v>696</v>
      </c>
      <c r="C161" s="71">
        <f>SUM(C153:C159)</f>
        <v>219673</v>
      </c>
      <c r="D161" s="71">
        <f t="shared" ref="D161:H161" si="19">SUM(D153:D159)</f>
        <v>205715</v>
      </c>
      <c r="E161" s="71">
        <f t="shared" si="19"/>
        <v>139623</v>
      </c>
      <c r="F161" s="71">
        <f t="shared" si="19"/>
        <v>193242</v>
      </c>
      <c r="G161" s="71">
        <f t="shared" si="19"/>
        <v>0</v>
      </c>
      <c r="H161" s="71">
        <f t="shared" si="19"/>
        <v>0</v>
      </c>
    </row>
    <row r="162" spans="1:8" s="72" customFormat="1" ht="11.1" customHeight="1" x14ac:dyDescent="0.2">
      <c r="A162" s="120"/>
      <c r="B162" s="121"/>
      <c r="C162" s="112"/>
      <c r="D162" s="112"/>
      <c r="E162" s="112"/>
      <c r="F162" s="112"/>
      <c r="G162" s="112"/>
      <c r="H162" s="112"/>
    </row>
    <row r="163" spans="1:8" ht="11.1" customHeight="1" x14ac:dyDescent="0.2">
      <c r="A163" s="22" t="s">
        <v>636</v>
      </c>
      <c r="B163" s="15" t="s">
        <v>618</v>
      </c>
      <c r="C163" s="16">
        <v>5467</v>
      </c>
      <c r="D163" s="16">
        <v>5169</v>
      </c>
      <c r="E163" s="16">
        <v>5169</v>
      </c>
      <c r="F163" s="16">
        <v>5070</v>
      </c>
      <c r="G163" s="16"/>
      <c r="H163" s="16"/>
    </row>
    <row r="164" spans="1:8" ht="11.1" customHeight="1" x14ac:dyDescent="0.2">
      <c r="A164" s="22" t="s">
        <v>637</v>
      </c>
      <c r="B164" s="15" t="s">
        <v>631</v>
      </c>
      <c r="C164" s="16">
        <v>33039</v>
      </c>
      <c r="D164" s="16">
        <v>36257</v>
      </c>
      <c r="E164" s="16">
        <v>18663</v>
      </c>
      <c r="F164" s="16">
        <v>37395</v>
      </c>
      <c r="G164" s="16"/>
      <c r="H164" s="16"/>
    </row>
    <row r="165" spans="1:8" ht="11.1" customHeight="1" x14ac:dyDescent="0.2">
      <c r="A165" s="22" t="s">
        <v>638</v>
      </c>
      <c r="B165" s="15" t="s">
        <v>619</v>
      </c>
      <c r="C165" s="16">
        <v>113</v>
      </c>
      <c r="D165" s="16">
        <v>0</v>
      </c>
      <c r="E165" s="16">
        <v>25</v>
      </c>
      <c r="F165" s="16">
        <v>0</v>
      </c>
      <c r="G165" s="16"/>
      <c r="H165" s="16"/>
    </row>
    <row r="166" spans="1:8" ht="11.1" customHeight="1" x14ac:dyDescent="0.2">
      <c r="A166" s="22" t="s">
        <v>639</v>
      </c>
      <c r="B166" s="15" t="s">
        <v>515</v>
      </c>
      <c r="C166" s="16">
        <v>43</v>
      </c>
      <c r="D166" s="16">
        <v>0</v>
      </c>
      <c r="E166" s="16">
        <v>9</v>
      </c>
      <c r="F166" s="16">
        <v>0</v>
      </c>
      <c r="G166" s="16"/>
      <c r="H166" s="16"/>
    </row>
    <row r="167" spans="1:8" ht="11.1" customHeight="1" x14ac:dyDescent="0.2">
      <c r="A167" s="22" t="s">
        <v>963</v>
      </c>
      <c r="B167" s="15" t="s">
        <v>964</v>
      </c>
      <c r="C167" s="16">
        <v>400</v>
      </c>
      <c r="D167" s="16">
        <v>0</v>
      </c>
      <c r="E167" s="16">
        <v>113</v>
      </c>
      <c r="F167" s="16">
        <v>0</v>
      </c>
      <c r="G167" s="16"/>
      <c r="H167" s="16"/>
    </row>
    <row r="168" spans="1:8" ht="11.1" customHeight="1" x14ac:dyDescent="0.2">
      <c r="A168" s="22" t="s">
        <v>965</v>
      </c>
      <c r="B168" s="15" t="s">
        <v>946</v>
      </c>
      <c r="C168" s="16">
        <v>0</v>
      </c>
      <c r="D168" s="16">
        <v>0</v>
      </c>
      <c r="E168" s="16">
        <v>0</v>
      </c>
      <c r="F168" s="16">
        <v>0</v>
      </c>
      <c r="G168" s="16"/>
      <c r="H168" s="16"/>
    </row>
    <row r="169" spans="1:8" ht="11.1" customHeight="1" x14ac:dyDescent="0.2">
      <c r="A169" s="22" t="s">
        <v>1015</v>
      </c>
      <c r="B169" s="15" t="s">
        <v>1014</v>
      </c>
      <c r="C169" s="16">
        <v>2093</v>
      </c>
      <c r="D169" s="16">
        <v>10307</v>
      </c>
      <c r="E169" s="16">
        <v>10307</v>
      </c>
      <c r="F169" s="16">
        <v>0</v>
      </c>
      <c r="G169" s="16"/>
      <c r="H169" s="16"/>
    </row>
    <row r="170" spans="1:8" ht="11.1" customHeight="1" x14ac:dyDescent="0.2">
      <c r="A170" s="22"/>
      <c r="B170" s="15"/>
      <c r="C170" s="16"/>
      <c r="D170" s="16"/>
      <c r="E170" s="16"/>
      <c r="F170" s="16"/>
      <c r="G170" s="16"/>
      <c r="H170" s="16"/>
    </row>
    <row r="171" spans="1:8" ht="11.1" customHeight="1" x14ac:dyDescent="0.2">
      <c r="A171" s="69"/>
      <c r="B171" s="70" t="s">
        <v>676</v>
      </c>
      <c r="C171" s="71">
        <f>SUM(C163:C169)</f>
        <v>41155</v>
      </c>
      <c r="D171" s="71">
        <f t="shared" ref="D171:H171" si="20">SUM(D163:D169)</f>
        <v>51733</v>
      </c>
      <c r="E171" s="71">
        <f t="shared" si="20"/>
        <v>34286</v>
      </c>
      <c r="F171" s="71">
        <f t="shared" si="20"/>
        <v>42465</v>
      </c>
      <c r="G171" s="71">
        <f t="shared" si="20"/>
        <v>0</v>
      </c>
      <c r="H171" s="71">
        <f t="shared" si="20"/>
        <v>0</v>
      </c>
    </row>
    <row r="172" spans="1:8" ht="11.1" customHeight="1" x14ac:dyDescent="0.2">
      <c r="A172" s="120"/>
      <c r="B172" s="121"/>
      <c r="C172" s="112"/>
      <c r="D172" s="112"/>
      <c r="E172" s="112"/>
      <c r="F172" s="112"/>
      <c r="G172" s="112"/>
      <c r="H172" s="112"/>
    </row>
    <row r="173" spans="1:8" ht="11.1" customHeight="1" x14ac:dyDescent="0.2">
      <c r="A173" s="22" t="s">
        <v>640</v>
      </c>
      <c r="B173" s="15" t="s">
        <v>618</v>
      </c>
      <c r="C173" s="16">
        <v>19550</v>
      </c>
      <c r="D173" s="16">
        <v>9988</v>
      </c>
      <c r="E173" s="16">
        <v>9988</v>
      </c>
      <c r="F173" s="16">
        <v>11315</v>
      </c>
      <c r="G173" s="16"/>
      <c r="H173" s="16"/>
    </row>
    <row r="174" spans="1:8" ht="11.1" customHeight="1" x14ac:dyDescent="0.2">
      <c r="A174" s="22" t="s">
        <v>641</v>
      </c>
      <c r="B174" s="15" t="s">
        <v>631</v>
      </c>
      <c r="C174" s="16">
        <v>36662</v>
      </c>
      <c r="D174" s="16">
        <v>52379</v>
      </c>
      <c r="E174" s="16">
        <v>26573</v>
      </c>
      <c r="F174" s="16">
        <v>50844</v>
      </c>
      <c r="G174" s="16"/>
      <c r="H174" s="16"/>
    </row>
    <row r="175" spans="1:8" ht="11.1" customHeight="1" x14ac:dyDescent="0.2">
      <c r="A175" s="22" t="s">
        <v>642</v>
      </c>
      <c r="B175" s="15" t="s">
        <v>619</v>
      </c>
      <c r="C175" s="16">
        <v>86</v>
      </c>
      <c r="D175" s="16">
        <v>0</v>
      </c>
      <c r="E175" s="16">
        <v>105</v>
      </c>
      <c r="F175" s="16">
        <v>0</v>
      </c>
      <c r="G175" s="16"/>
      <c r="H175" s="16"/>
    </row>
    <row r="176" spans="1:8" ht="11.1" customHeight="1" x14ac:dyDescent="0.2">
      <c r="A176" s="22" t="s">
        <v>643</v>
      </c>
      <c r="B176" s="15" t="s">
        <v>515</v>
      </c>
      <c r="C176" s="16">
        <v>302</v>
      </c>
      <c r="D176" s="16">
        <v>0</v>
      </c>
      <c r="E176" s="16">
        <v>62</v>
      </c>
      <c r="F176" s="16">
        <v>0</v>
      </c>
      <c r="G176" s="16"/>
      <c r="H176" s="16"/>
    </row>
    <row r="177" spans="1:8" ht="11.1" customHeight="1" x14ac:dyDescent="0.2">
      <c r="A177" s="22" t="s">
        <v>966</v>
      </c>
      <c r="B177" s="15" t="s">
        <v>967</v>
      </c>
      <c r="C177" s="16">
        <v>524</v>
      </c>
      <c r="D177" s="16">
        <v>0</v>
      </c>
      <c r="E177" s="16">
        <v>650</v>
      </c>
      <c r="F177" s="16">
        <v>0</v>
      </c>
      <c r="G177" s="16"/>
      <c r="H177" s="16"/>
    </row>
    <row r="178" spans="1:8" ht="11.1" customHeight="1" x14ac:dyDescent="0.2">
      <c r="A178" s="22" t="s">
        <v>644</v>
      </c>
      <c r="B178" s="15" t="s">
        <v>539</v>
      </c>
      <c r="C178" s="16">
        <v>0</v>
      </c>
      <c r="D178" s="16">
        <v>0</v>
      </c>
      <c r="E178" s="16">
        <v>0</v>
      </c>
      <c r="F178" s="16">
        <v>0</v>
      </c>
      <c r="G178" s="16"/>
      <c r="H178" s="16"/>
    </row>
    <row r="179" spans="1:8" ht="11.1" customHeight="1" x14ac:dyDescent="0.2">
      <c r="A179" s="22" t="s">
        <v>645</v>
      </c>
      <c r="B179" s="15" t="s">
        <v>544</v>
      </c>
      <c r="C179" s="16">
        <v>0</v>
      </c>
      <c r="D179" s="16">
        <v>0</v>
      </c>
      <c r="E179" s="16">
        <v>0</v>
      </c>
      <c r="F179" s="16">
        <v>0</v>
      </c>
      <c r="G179" s="16"/>
      <c r="H179" s="16"/>
    </row>
    <row r="180" spans="1:8" ht="11.1" customHeight="1" x14ac:dyDescent="0.2">
      <c r="A180" s="22" t="s">
        <v>1016</v>
      </c>
      <c r="B180" s="15" t="s">
        <v>1014</v>
      </c>
      <c r="C180" s="16">
        <v>1447</v>
      </c>
      <c r="D180" s="16">
        <v>7353</v>
      </c>
      <c r="E180" s="16">
        <v>7353</v>
      </c>
      <c r="F180" s="16">
        <v>0</v>
      </c>
      <c r="G180" s="16"/>
      <c r="H180" s="16"/>
    </row>
    <row r="181" spans="1:8" ht="11.1" customHeight="1" x14ac:dyDescent="0.2">
      <c r="A181" s="22"/>
      <c r="B181" s="15"/>
      <c r="C181" s="16"/>
      <c r="D181" s="16"/>
      <c r="E181" s="16"/>
      <c r="F181" s="16"/>
      <c r="G181" s="16"/>
      <c r="H181" s="16"/>
    </row>
    <row r="182" spans="1:8" ht="11.1" customHeight="1" x14ac:dyDescent="0.2">
      <c r="A182" s="69"/>
      <c r="B182" s="70" t="s">
        <v>677</v>
      </c>
      <c r="C182" s="71">
        <f>SUM(C173:C180)</f>
        <v>58571</v>
      </c>
      <c r="D182" s="71">
        <f t="shared" ref="D182:H182" si="21">SUM(D173:D180)</f>
        <v>69720</v>
      </c>
      <c r="E182" s="71">
        <f t="shared" si="21"/>
        <v>44731</v>
      </c>
      <c r="F182" s="71">
        <f t="shared" si="21"/>
        <v>62159</v>
      </c>
      <c r="G182" s="71">
        <f t="shared" si="21"/>
        <v>0</v>
      </c>
      <c r="H182" s="71">
        <f t="shared" si="21"/>
        <v>0</v>
      </c>
    </row>
    <row r="183" spans="1:8" ht="11.1" customHeight="1" x14ac:dyDescent="0.2">
      <c r="A183" s="120"/>
      <c r="B183" s="121"/>
      <c r="C183" s="112"/>
      <c r="D183" s="112"/>
      <c r="E183" s="112"/>
      <c r="F183" s="112"/>
      <c r="G183" s="112"/>
      <c r="H183" s="112"/>
    </row>
    <row r="184" spans="1:8" ht="11.1" customHeight="1" x14ac:dyDescent="0.2">
      <c r="A184" s="22" t="s">
        <v>908</v>
      </c>
      <c r="B184" s="15" t="s">
        <v>618</v>
      </c>
      <c r="C184" s="16">
        <v>23349</v>
      </c>
      <c r="D184" s="16">
        <v>19385</v>
      </c>
      <c r="E184" s="16">
        <v>19385</v>
      </c>
      <c r="F184" s="16">
        <v>18014</v>
      </c>
      <c r="G184" s="16"/>
      <c r="H184" s="16"/>
    </row>
    <row r="185" spans="1:8" ht="11.1" customHeight="1" x14ac:dyDescent="0.2">
      <c r="A185" s="22" t="s">
        <v>646</v>
      </c>
      <c r="B185" s="15" t="s">
        <v>887</v>
      </c>
      <c r="C185" s="16">
        <v>263439</v>
      </c>
      <c r="D185" s="16">
        <v>207754</v>
      </c>
      <c r="E185" s="16">
        <v>150445</v>
      </c>
      <c r="F185" s="16">
        <v>212720</v>
      </c>
      <c r="G185" s="16"/>
      <c r="H185" s="16"/>
    </row>
    <row r="186" spans="1:8" ht="11.1" customHeight="1" x14ac:dyDescent="0.2">
      <c r="A186" s="22" t="s">
        <v>781</v>
      </c>
      <c r="B186" s="15" t="s">
        <v>782</v>
      </c>
      <c r="C186" s="16">
        <v>6387</v>
      </c>
      <c r="D186" s="16">
        <v>3500</v>
      </c>
      <c r="E186" s="16">
        <v>1664</v>
      </c>
      <c r="F186" s="16">
        <v>6000</v>
      </c>
      <c r="G186" s="16"/>
      <c r="H186" s="16"/>
    </row>
    <row r="187" spans="1:8" ht="11.1" customHeight="1" x14ac:dyDescent="0.2">
      <c r="A187" s="22" t="s">
        <v>647</v>
      </c>
      <c r="B187" s="15" t="s">
        <v>619</v>
      </c>
      <c r="C187" s="16">
        <v>328</v>
      </c>
      <c r="D187" s="16">
        <v>0</v>
      </c>
      <c r="E187" s="16">
        <v>334</v>
      </c>
      <c r="F187" s="16">
        <v>300</v>
      </c>
      <c r="G187" s="16"/>
      <c r="H187" s="16"/>
    </row>
    <row r="188" spans="1:8" ht="11.1" customHeight="1" x14ac:dyDescent="0.2">
      <c r="A188" s="22" t="s">
        <v>648</v>
      </c>
      <c r="B188" s="15" t="s">
        <v>515</v>
      </c>
      <c r="C188" s="16">
        <v>1196</v>
      </c>
      <c r="D188" s="16">
        <v>0</v>
      </c>
      <c r="E188" s="16">
        <v>284</v>
      </c>
      <c r="F188" s="16">
        <v>0</v>
      </c>
      <c r="G188" s="16"/>
      <c r="H188" s="16"/>
    </row>
    <row r="189" spans="1:8" ht="11.1" customHeight="1" x14ac:dyDescent="0.2">
      <c r="A189" s="22" t="s">
        <v>649</v>
      </c>
      <c r="B189" s="15" t="s">
        <v>968</v>
      </c>
      <c r="C189" s="16">
        <v>2012</v>
      </c>
      <c r="D189" s="16">
        <v>0</v>
      </c>
      <c r="E189" s="16">
        <v>2987</v>
      </c>
      <c r="F189" s="16">
        <v>0</v>
      </c>
      <c r="G189" s="16"/>
      <c r="H189" s="16"/>
    </row>
    <row r="190" spans="1:8" ht="11.1" customHeight="1" x14ac:dyDescent="0.2">
      <c r="A190" s="22" t="s">
        <v>947</v>
      </c>
      <c r="B190" s="15" t="s">
        <v>946</v>
      </c>
      <c r="C190" s="16">
        <v>0</v>
      </c>
      <c r="D190" s="16">
        <v>0</v>
      </c>
      <c r="E190" s="16">
        <v>0</v>
      </c>
      <c r="F190" s="16">
        <v>0</v>
      </c>
      <c r="G190" s="16"/>
      <c r="H190" s="16"/>
    </row>
    <row r="191" spans="1:8" ht="11.1" customHeight="1" x14ac:dyDescent="0.2">
      <c r="A191" s="22" t="s">
        <v>1017</v>
      </c>
      <c r="B191" s="15" t="s">
        <v>1018</v>
      </c>
      <c r="C191" s="16">
        <v>0</v>
      </c>
      <c r="D191" s="16">
        <v>15000</v>
      </c>
      <c r="E191" s="16">
        <v>0</v>
      </c>
      <c r="F191" s="16">
        <v>0</v>
      </c>
      <c r="G191" s="16"/>
      <c r="H191" s="16"/>
    </row>
    <row r="192" spans="1:8" ht="11.1" customHeight="1" x14ac:dyDescent="0.2">
      <c r="A192" s="22"/>
      <c r="B192" s="15"/>
      <c r="C192" s="16"/>
      <c r="D192" s="16"/>
      <c r="E192" s="16"/>
      <c r="F192" s="16"/>
      <c r="G192" s="16"/>
      <c r="H192" s="16"/>
    </row>
    <row r="193" spans="1:8" ht="11.1" customHeight="1" x14ac:dyDescent="0.2">
      <c r="A193" s="69"/>
      <c r="B193" s="70" t="s">
        <v>679</v>
      </c>
      <c r="C193" s="71">
        <f>SUM(C184:C191)</f>
        <v>296711</v>
      </c>
      <c r="D193" s="71">
        <f>SUM(D184:D191)</f>
        <v>245639</v>
      </c>
      <c r="E193" s="71">
        <f t="shared" ref="E193:H193" si="22">SUM(E184:E191)</f>
        <v>175099</v>
      </c>
      <c r="F193" s="71">
        <f t="shared" si="22"/>
        <v>237034</v>
      </c>
      <c r="G193" s="71">
        <f t="shared" si="22"/>
        <v>0</v>
      </c>
      <c r="H193" s="71">
        <f t="shared" si="22"/>
        <v>0</v>
      </c>
    </row>
    <row r="194" spans="1:8" ht="11.1" customHeight="1" x14ac:dyDescent="0.2">
      <c r="A194" s="120"/>
      <c r="B194" s="121"/>
      <c r="C194" s="112"/>
      <c r="D194" s="112"/>
      <c r="E194" s="112"/>
      <c r="F194" s="112"/>
      <c r="G194" s="112"/>
      <c r="H194" s="112"/>
    </row>
    <row r="195" spans="1:8" ht="11.1" customHeight="1" x14ac:dyDescent="0.2">
      <c r="A195" s="22" t="s">
        <v>650</v>
      </c>
      <c r="B195" s="15" t="s">
        <v>618</v>
      </c>
      <c r="C195" s="16">
        <v>5089</v>
      </c>
      <c r="D195" s="16">
        <v>4224</v>
      </c>
      <c r="E195" s="16">
        <v>4224</v>
      </c>
      <c r="F195" s="16">
        <v>3926</v>
      </c>
      <c r="G195" s="16"/>
      <c r="H195" s="16"/>
    </row>
    <row r="196" spans="1:8" ht="11.1" customHeight="1" x14ac:dyDescent="0.2">
      <c r="A196" s="22" t="s">
        <v>651</v>
      </c>
      <c r="B196" s="15" t="s">
        <v>888</v>
      </c>
      <c r="C196" s="16">
        <v>64827</v>
      </c>
      <c r="D196" s="16">
        <v>68223</v>
      </c>
      <c r="E196" s="16">
        <v>60210</v>
      </c>
      <c r="F196" s="16">
        <v>54838</v>
      </c>
      <c r="G196" s="16"/>
      <c r="H196" s="16"/>
    </row>
    <row r="197" spans="1:8" ht="11.1" customHeight="1" x14ac:dyDescent="0.2">
      <c r="A197" s="22" t="s">
        <v>652</v>
      </c>
      <c r="B197" s="15" t="s">
        <v>619</v>
      </c>
      <c r="C197" s="16">
        <v>139</v>
      </c>
      <c r="D197" s="16">
        <v>0</v>
      </c>
      <c r="E197" s="16">
        <v>117</v>
      </c>
      <c r="F197" s="16">
        <v>100</v>
      </c>
      <c r="G197" s="16"/>
      <c r="H197" s="16"/>
    </row>
    <row r="198" spans="1:8" ht="11.1" customHeight="1" x14ac:dyDescent="0.2">
      <c r="A198" s="22" t="s">
        <v>653</v>
      </c>
      <c r="B198" s="15" t="s">
        <v>515</v>
      </c>
      <c r="C198" s="16">
        <v>191</v>
      </c>
      <c r="D198" s="16">
        <v>0</v>
      </c>
      <c r="E198" s="16">
        <v>49</v>
      </c>
      <c r="F198" s="16">
        <v>0</v>
      </c>
      <c r="G198" s="16"/>
      <c r="H198" s="16"/>
    </row>
    <row r="199" spans="1:8" ht="11.1" customHeight="1" x14ac:dyDescent="0.2">
      <c r="A199" s="22" t="s">
        <v>969</v>
      </c>
      <c r="B199" s="15" t="s">
        <v>970</v>
      </c>
      <c r="C199" s="16">
        <v>400</v>
      </c>
      <c r="D199" s="16">
        <v>0</v>
      </c>
      <c r="E199" s="16">
        <v>400</v>
      </c>
      <c r="F199" s="16">
        <v>0</v>
      </c>
      <c r="G199" s="16"/>
      <c r="H199" s="16"/>
    </row>
    <row r="200" spans="1:8" ht="11.1" customHeight="1" x14ac:dyDescent="0.2">
      <c r="A200" s="22" t="s">
        <v>971</v>
      </c>
      <c r="B200" s="15" t="s">
        <v>946</v>
      </c>
      <c r="C200" s="16">
        <v>0</v>
      </c>
      <c r="D200" s="16">
        <v>0</v>
      </c>
      <c r="E200" s="16">
        <v>0</v>
      </c>
      <c r="F200" s="16">
        <v>0</v>
      </c>
      <c r="G200" s="16"/>
      <c r="H200" s="16"/>
    </row>
    <row r="201" spans="1:8" ht="11.1" customHeight="1" x14ac:dyDescent="0.2">
      <c r="A201" s="22"/>
      <c r="B201" s="15"/>
      <c r="C201" s="16"/>
      <c r="D201" s="16"/>
      <c r="E201" s="16"/>
      <c r="F201" s="16"/>
      <c r="G201" s="16"/>
      <c r="H201" s="16"/>
    </row>
    <row r="202" spans="1:8" s="72" customFormat="1" ht="11.1" customHeight="1" x14ac:dyDescent="0.2">
      <c r="A202" s="69"/>
      <c r="B202" s="70" t="s">
        <v>682</v>
      </c>
      <c r="C202" s="71">
        <f t="shared" ref="C202:F202" si="23">SUM(C195:C200)</f>
        <v>70646</v>
      </c>
      <c r="D202" s="71">
        <f t="shared" si="23"/>
        <v>72447</v>
      </c>
      <c r="E202" s="71">
        <f t="shared" si="23"/>
        <v>65000</v>
      </c>
      <c r="F202" s="71">
        <f t="shared" si="23"/>
        <v>58864</v>
      </c>
      <c r="G202" s="71">
        <f t="shared" ref="G202:H202" si="24">SUM(G195:G200)</f>
        <v>0</v>
      </c>
      <c r="H202" s="71">
        <f t="shared" si="24"/>
        <v>0</v>
      </c>
    </row>
    <row r="203" spans="1:8" ht="11.1" customHeight="1" x14ac:dyDescent="0.2">
      <c r="A203" s="120"/>
      <c r="B203" s="121"/>
      <c r="C203" s="112"/>
      <c r="D203" s="112"/>
      <c r="E203" s="112"/>
      <c r="F203" s="112"/>
      <c r="G203" s="112"/>
      <c r="H203" s="112"/>
    </row>
    <row r="204" spans="1:8" ht="11.1" customHeight="1" x14ac:dyDescent="0.2">
      <c r="A204" s="22" t="s">
        <v>654</v>
      </c>
      <c r="B204" s="15" t="s">
        <v>618</v>
      </c>
      <c r="C204" s="16">
        <v>5097</v>
      </c>
      <c r="D204" s="16">
        <v>4350</v>
      </c>
      <c r="E204" s="16">
        <v>4350</v>
      </c>
      <c r="F204" s="16">
        <v>7290</v>
      </c>
      <c r="G204" s="16"/>
      <c r="H204" s="16"/>
    </row>
    <row r="205" spans="1:8" ht="11.1" customHeight="1" x14ac:dyDescent="0.2">
      <c r="A205" s="22" t="s">
        <v>655</v>
      </c>
      <c r="B205" s="15" t="s">
        <v>889</v>
      </c>
      <c r="C205" s="16">
        <v>7658</v>
      </c>
      <c r="D205" s="16">
        <v>6032</v>
      </c>
      <c r="E205" s="16">
        <v>3644</v>
      </c>
      <c r="F205" s="16">
        <v>6708</v>
      </c>
      <c r="G205" s="16"/>
      <c r="H205" s="16"/>
    </row>
    <row r="206" spans="1:8" ht="11.1" customHeight="1" x14ac:dyDescent="0.2">
      <c r="A206" s="22" t="s">
        <v>656</v>
      </c>
      <c r="B206" s="15" t="s">
        <v>619</v>
      </c>
      <c r="C206" s="16">
        <v>4</v>
      </c>
      <c r="D206" s="16">
        <v>0</v>
      </c>
      <c r="E206" s="16">
        <v>1</v>
      </c>
      <c r="F206" s="16">
        <v>10</v>
      </c>
      <c r="G206" s="16"/>
      <c r="H206" s="16"/>
    </row>
    <row r="207" spans="1:8" ht="11.1" customHeight="1" x14ac:dyDescent="0.2">
      <c r="A207" s="22" t="s">
        <v>657</v>
      </c>
      <c r="B207" s="15" t="s">
        <v>515</v>
      </c>
      <c r="C207" s="16">
        <v>0</v>
      </c>
      <c r="D207" s="16">
        <v>0</v>
      </c>
      <c r="E207" s="16">
        <v>0</v>
      </c>
      <c r="F207" s="16">
        <v>0</v>
      </c>
      <c r="G207" s="16"/>
      <c r="H207" s="16"/>
    </row>
    <row r="208" spans="1:8" ht="11.1" customHeight="1" x14ac:dyDescent="0.2">
      <c r="A208" s="22" t="s">
        <v>972</v>
      </c>
      <c r="B208" s="15" t="s">
        <v>973</v>
      </c>
      <c r="C208" s="16">
        <v>200</v>
      </c>
      <c r="D208" s="16">
        <v>0</v>
      </c>
      <c r="E208" s="16">
        <v>400</v>
      </c>
      <c r="F208" s="16">
        <v>0</v>
      </c>
      <c r="G208" s="16"/>
      <c r="H208" s="16"/>
    </row>
    <row r="209" spans="1:8" ht="11.1" customHeight="1" x14ac:dyDescent="0.2">
      <c r="A209" s="22" t="s">
        <v>974</v>
      </c>
      <c r="B209" s="15" t="s">
        <v>946</v>
      </c>
      <c r="C209" s="16">
        <v>0</v>
      </c>
      <c r="D209" s="16">
        <v>0</v>
      </c>
      <c r="E209" s="16">
        <v>0</v>
      </c>
      <c r="F209" s="16">
        <v>0</v>
      </c>
      <c r="G209" s="16"/>
      <c r="H209" s="16"/>
    </row>
    <row r="210" spans="1:8" ht="11.1" customHeight="1" x14ac:dyDescent="0.2">
      <c r="A210" s="22"/>
      <c r="B210" s="15"/>
      <c r="C210" s="16"/>
      <c r="D210" s="16"/>
      <c r="E210" s="16"/>
      <c r="F210" s="16"/>
      <c r="G210" s="16"/>
      <c r="H210" s="16"/>
    </row>
    <row r="211" spans="1:8" s="72" customFormat="1" ht="11.1" customHeight="1" x14ac:dyDescent="0.2">
      <c r="A211" s="69"/>
      <c r="B211" s="70" t="s">
        <v>683</v>
      </c>
      <c r="C211" s="71">
        <f t="shared" ref="C211:F211" si="25">SUM(C204:C209)</f>
        <v>12959</v>
      </c>
      <c r="D211" s="71">
        <f t="shared" si="25"/>
        <v>10382</v>
      </c>
      <c r="E211" s="71">
        <f t="shared" si="25"/>
        <v>8395</v>
      </c>
      <c r="F211" s="71">
        <f t="shared" si="25"/>
        <v>14008</v>
      </c>
      <c r="G211" s="71">
        <f t="shared" ref="G211:H211" si="26">SUM(G204:G209)</f>
        <v>0</v>
      </c>
      <c r="H211" s="71">
        <f t="shared" si="26"/>
        <v>0</v>
      </c>
    </row>
    <row r="212" spans="1:8" ht="11.1" customHeight="1" x14ac:dyDescent="0.2">
      <c r="A212" s="120"/>
      <c r="B212" s="121"/>
      <c r="C212" s="112"/>
      <c r="D212" s="112"/>
      <c r="E212" s="112"/>
      <c r="F212" s="112"/>
      <c r="G212" s="112"/>
      <c r="H212" s="112"/>
    </row>
    <row r="213" spans="1:8" x14ac:dyDescent="0.2">
      <c r="A213" s="22" t="s">
        <v>1034</v>
      </c>
      <c r="B213" s="15" t="s">
        <v>618</v>
      </c>
      <c r="C213" s="16">
        <v>0</v>
      </c>
      <c r="D213" s="16">
        <v>0</v>
      </c>
      <c r="E213" s="16">
        <v>0</v>
      </c>
      <c r="F213" s="16">
        <v>3000</v>
      </c>
      <c r="G213" s="16"/>
      <c r="H213" s="16"/>
    </row>
    <row r="214" spans="1:8" x14ac:dyDescent="0.2">
      <c r="A214" s="22" t="s">
        <v>658</v>
      </c>
      <c r="B214" s="15" t="s">
        <v>902</v>
      </c>
      <c r="C214" s="16">
        <v>21686</v>
      </c>
      <c r="D214" s="16">
        <v>18765</v>
      </c>
      <c r="E214" s="16">
        <v>10586</v>
      </c>
      <c r="F214" s="16">
        <v>18617</v>
      </c>
      <c r="G214" s="16"/>
      <c r="H214" s="16"/>
    </row>
    <row r="215" spans="1:8" x14ac:dyDescent="0.2">
      <c r="A215" s="22" t="s">
        <v>659</v>
      </c>
      <c r="B215" s="15" t="s">
        <v>619</v>
      </c>
      <c r="C215" s="16">
        <v>130</v>
      </c>
      <c r="D215" s="16">
        <v>0</v>
      </c>
      <c r="E215" s="16">
        <v>48</v>
      </c>
      <c r="F215" s="16">
        <v>100</v>
      </c>
      <c r="G215" s="16"/>
      <c r="H215" s="16"/>
    </row>
    <row r="216" spans="1:8" x14ac:dyDescent="0.2">
      <c r="A216" s="22" t="s">
        <v>660</v>
      </c>
      <c r="B216" s="15" t="s">
        <v>515</v>
      </c>
      <c r="C216" s="16">
        <v>0</v>
      </c>
      <c r="D216" s="16">
        <v>0</v>
      </c>
      <c r="E216" s="16">
        <v>1</v>
      </c>
      <c r="F216" s="16">
        <v>0</v>
      </c>
      <c r="G216" s="16"/>
      <c r="H216" s="16"/>
    </row>
    <row r="217" spans="1:8" x14ac:dyDescent="0.2">
      <c r="A217" s="22" t="s">
        <v>975</v>
      </c>
      <c r="B217" s="15" t="s">
        <v>976</v>
      </c>
      <c r="C217" s="16">
        <v>800</v>
      </c>
      <c r="D217" s="16">
        <v>0</v>
      </c>
      <c r="E217" s="16">
        <v>1200</v>
      </c>
      <c r="F217" s="16">
        <v>0</v>
      </c>
      <c r="G217" s="16"/>
      <c r="H217" s="16"/>
    </row>
    <row r="218" spans="1:8" x14ac:dyDescent="0.2">
      <c r="A218" s="22" t="s">
        <v>977</v>
      </c>
      <c r="B218" s="15" t="s">
        <v>946</v>
      </c>
      <c r="C218" s="16">
        <v>0</v>
      </c>
      <c r="D218" s="16">
        <v>0</v>
      </c>
      <c r="E218" s="16">
        <v>0</v>
      </c>
      <c r="F218" s="16">
        <v>0</v>
      </c>
      <c r="G218" s="16"/>
      <c r="H218" s="16"/>
    </row>
    <row r="219" spans="1:8" x14ac:dyDescent="0.2">
      <c r="A219" s="22"/>
      <c r="B219" s="15"/>
      <c r="C219" s="16"/>
      <c r="D219" s="16"/>
      <c r="E219" s="16"/>
      <c r="F219" s="16"/>
      <c r="G219" s="16"/>
      <c r="H219" s="16"/>
    </row>
    <row r="220" spans="1:8" x14ac:dyDescent="0.2">
      <c r="A220" s="69"/>
      <c r="B220" s="70" t="s">
        <v>684</v>
      </c>
      <c r="C220" s="71">
        <f t="shared" ref="C220:E220" si="27">SUM(C214:C219)</f>
        <v>22616</v>
      </c>
      <c r="D220" s="71">
        <f t="shared" si="27"/>
        <v>18765</v>
      </c>
      <c r="E220" s="71">
        <f t="shared" si="27"/>
        <v>11835</v>
      </c>
      <c r="F220" s="71">
        <f>SUM(F213:F219)</f>
        <v>21717</v>
      </c>
      <c r="G220" s="71">
        <f t="shared" ref="G220:H220" si="28">SUM(G214:G219)</f>
        <v>0</v>
      </c>
      <c r="H220" s="71">
        <f t="shared" si="28"/>
        <v>0</v>
      </c>
    </row>
    <row r="221" spans="1:8" x14ac:dyDescent="0.2">
      <c r="A221" s="22" t="s">
        <v>758</v>
      </c>
      <c r="B221" s="15" t="s">
        <v>759</v>
      </c>
      <c r="C221" s="16">
        <v>556000</v>
      </c>
      <c r="D221" s="16">
        <v>556000</v>
      </c>
      <c r="E221" s="16">
        <v>556000</v>
      </c>
      <c r="F221" s="16">
        <v>656000</v>
      </c>
      <c r="G221" s="16"/>
      <c r="H221" s="16"/>
    </row>
    <row r="222" spans="1:8" x14ac:dyDescent="0.2">
      <c r="A222" s="22"/>
      <c r="B222" s="15"/>
      <c r="C222" s="15"/>
      <c r="D222" s="16"/>
      <c r="E222" s="16"/>
      <c r="F222" s="16"/>
      <c r="G222" s="16"/>
      <c r="H222" s="16"/>
    </row>
    <row r="223" spans="1:8" x14ac:dyDescent="0.2">
      <c r="A223" s="73"/>
      <c r="B223" s="70" t="s">
        <v>669</v>
      </c>
      <c r="C223" s="71">
        <f t="shared" ref="C223:F223" si="29">SUM(C221:C222)</f>
        <v>556000</v>
      </c>
      <c r="D223" s="71">
        <f t="shared" si="29"/>
        <v>556000</v>
      </c>
      <c r="E223" s="71">
        <f t="shared" si="29"/>
        <v>556000</v>
      </c>
      <c r="F223" s="71">
        <f t="shared" si="29"/>
        <v>656000</v>
      </c>
      <c r="G223" s="71">
        <f t="shared" ref="G223:H223" si="30">SUM(G221:G222)</f>
        <v>0</v>
      </c>
      <c r="H223" s="71">
        <f t="shared" si="30"/>
        <v>0</v>
      </c>
    </row>
    <row r="224" spans="1:8" x14ac:dyDescent="0.2">
      <c r="A224" s="23"/>
      <c r="B224" s="19"/>
      <c r="C224" s="19"/>
      <c r="D224" s="19"/>
      <c r="E224" s="19"/>
      <c r="F224" s="19"/>
      <c r="G224" s="19"/>
      <c r="H224" s="20"/>
    </row>
  </sheetData>
  <customSheetViews>
    <customSheetView guid="{B18D1DEE-3E02-46DA-8F69-D45AEB22EDB6}" scale="110" showPageBreaks="1" printArea="1" view="pageBreakPreview">
      <selection activeCell="D185" sqref="D185"/>
      <rowBreaks count="18" manualBreakCount="18">
        <brk id="72" max="6" man="1"/>
        <brk id="112" max="16383" man="1"/>
        <brk id="149" max="16383" man="1"/>
        <brk id="159" max="16383" man="1"/>
        <brk id="180" max="16383" man="1"/>
        <brk id="188" max="16383" man="1"/>
        <brk id="196" max="16383" man="1"/>
        <brk id="204" max="16383" man="1"/>
        <brk id="212" max="16383" man="1"/>
        <brk id="218" max="16383" man="1"/>
        <brk id="229" max="16383" man="1"/>
        <brk id="239" max="16383" man="1"/>
        <brk id="253" max="16383" man="1"/>
        <brk id="265" max="16383" man="1"/>
        <brk id="277" max="16383" man="1"/>
        <brk id="287" max="16383" man="1"/>
        <brk id="298" max="6" man="1"/>
        <brk id="301" max="16383" man="1"/>
      </rowBreaks>
      <pageMargins left="0.75" right="0.75" top="1" bottom="1" header="0.5" footer="0.5"/>
      <printOptions gridLines="1"/>
      <pageSetup scale="80" orientation="portrait" r:id="rId1"/>
      <headerFooter alignWithMargins="0">
        <oddHeader>&amp;C&amp;"Arial,Bold"&amp;20 &amp;14 2015 REVENUE BUDGET</oddHeader>
        <oddFooter>&amp;RPage &amp;P of &amp;N</oddFooter>
      </headerFooter>
    </customSheetView>
    <customSheetView guid="{865218BA-6638-406D-9FF3-EF38C359C339}" scale="110" showPageBreaks="1" printArea="1" view="pageBreakPreview" topLeftCell="A209">
      <selection activeCell="E221" sqref="E221"/>
      <rowBreaks count="18" manualBreakCount="18">
        <brk id="72" max="6" man="1"/>
        <brk id="112" max="16383" man="1"/>
        <brk id="149" max="16383" man="1"/>
        <brk id="159" max="16383" man="1"/>
        <brk id="180" max="16383" man="1"/>
        <brk id="188" max="16383" man="1"/>
        <brk id="196" max="16383" man="1"/>
        <brk id="204" max="16383" man="1"/>
        <brk id="212" max="16383" man="1"/>
        <brk id="218" max="16383" man="1"/>
        <brk id="229" max="16383" man="1"/>
        <brk id="239" max="16383" man="1"/>
        <brk id="253" max="16383" man="1"/>
        <brk id="265" max="16383" man="1"/>
        <brk id="277" max="16383" man="1"/>
        <brk id="287" max="16383" man="1"/>
        <brk id="298" max="6" man="1"/>
        <brk id="301" max="16383" man="1"/>
      </rowBreaks>
      <pageMargins left="0.75" right="0.75" top="1" bottom="1" header="0.5" footer="0.5"/>
      <printOptions gridLines="1"/>
      <pageSetup scale="80" orientation="portrait" r:id="rId2"/>
      <headerFooter alignWithMargins="0">
        <oddHeader>&amp;C&amp;"Arial,Bold"&amp;20 &amp;14 2015 REVENUE BUDGET</oddHeader>
        <oddFooter>&amp;RPage &amp;P of &amp;N</oddFooter>
      </headerFooter>
    </customSheetView>
    <customSheetView guid="{3C50D818-C4E6-4094-82A3-10693B79AA55}" showPageBreaks="1" printArea="1" showRuler="0" topLeftCell="A17">
      <selection activeCell="E281" sqref="E281"/>
      <rowBreaks count="9" manualBreakCount="9">
        <brk id="61" max="7" man="1"/>
        <brk id="89" max="7" man="1"/>
        <brk id="129" max="7" man="1"/>
        <brk id="165" max="7" man="1"/>
        <brk id="201" max="7" man="1"/>
        <brk id="261" max="7" man="1"/>
        <brk id="290" max="16383" man="1"/>
        <brk id="302" max="6" man="1"/>
        <brk id="304" max="16383" man="1"/>
      </rowBreaks>
      <pageMargins left="0.7" right="0.7" top="0.52083223972003501" bottom="0.66666666666666663" header="0.3" footer="0.3"/>
      <printOptions headings="1" gridLines="1"/>
      <pageSetup scale="75" orientation="portrait" r:id="rId3"/>
      <headerFooter alignWithMargins="0">
        <oddHeader>&amp;C2019 REVENUE BUDGET</oddHeader>
        <oddFooter>&amp;RPage &amp;P of &amp;N</oddFooter>
      </headerFooter>
    </customSheetView>
  </customSheetViews>
  <printOptions horizontalCentered="1" headings="1" gridLines="1"/>
  <pageMargins left="0.7" right="0.7" top="0.52083223972003501" bottom="0.66666666666666696" header="0.3" footer="0.3"/>
  <pageSetup scale="78" fitToHeight="4" orientation="portrait" r:id="rId4"/>
  <headerFooter alignWithMargins="0">
    <oddHeader>&amp;C2022 REVENUE BUDGET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9"/>
  <sheetViews>
    <sheetView view="pageLayout" zoomScaleNormal="100" workbookViewId="0">
      <selection activeCell="D4" sqref="D4"/>
    </sheetView>
  </sheetViews>
  <sheetFormatPr defaultRowHeight="12.75" x14ac:dyDescent="0.2"/>
  <cols>
    <col min="2" max="2" width="24.85546875" customWidth="1"/>
    <col min="3" max="6" width="16.85546875" customWidth="1"/>
    <col min="7" max="7" width="19.140625" customWidth="1"/>
    <col min="8" max="8" width="5" bestFit="1" customWidth="1"/>
  </cols>
  <sheetData>
    <row r="1" spans="1:15" ht="18" x14ac:dyDescent="0.25">
      <c r="A1" s="125" t="s">
        <v>1002</v>
      </c>
      <c r="B1" s="126"/>
      <c r="C1" s="126"/>
      <c r="D1" s="126"/>
      <c r="E1" s="126"/>
      <c r="F1" s="126"/>
      <c r="G1" s="126"/>
      <c r="H1" s="29"/>
    </row>
    <row r="2" spans="1:15" ht="18" x14ac:dyDescent="0.25">
      <c r="A2" s="125" t="s">
        <v>1039</v>
      </c>
      <c r="B2" s="125"/>
      <c r="C2" s="125"/>
      <c r="D2" s="125"/>
      <c r="E2" s="125"/>
      <c r="F2" s="125"/>
      <c r="G2" s="125"/>
      <c r="H2" s="29"/>
    </row>
    <row r="3" spans="1:15" ht="13.5" thickBot="1" x14ac:dyDescent="0.25">
      <c r="A3" s="32" t="s">
        <v>699</v>
      </c>
      <c r="B3" s="30"/>
      <c r="C3" s="31"/>
      <c r="D3" s="31"/>
      <c r="E3" s="31"/>
      <c r="F3" s="31"/>
      <c r="G3" s="31"/>
    </row>
    <row r="4" spans="1:15" ht="36.75" thickBot="1" x14ac:dyDescent="0.25">
      <c r="B4" s="32" t="s">
        <v>700</v>
      </c>
      <c r="C4" s="33" t="s">
        <v>701</v>
      </c>
      <c r="D4" s="33" t="s">
        <v>702</v>
      </c>
      <c r="E4" s="33" t="s">
        <v>703</v>
      </c>
      <c r="F4" s="33" t="s">
        <v>909</v>
      </c>
      <c r="G4" s="33" t="s">
        <v>704</v>
      </c>
      <c r="L4" s="109"/>
      <c r="M4" s="109"/>
      <c r="N4" s="109"/>
      <c r="O4" s="109"/>
    </row>
    <row r="5" spans="1:15" ht="15" x14ac:dyDescent="0.35">
      <c r="A5" s="34"/>
      <c r="B5" s="34"/>
      <c r="C5" s="35"/>
      <c r="D5" s="35"/>
      <c r="E5" s="35"/>
      <c r="F5" s="35"/>
      <c r="G5" s="43"/>
    </row>
    <row r="6" spans="1:15" ht="15" x14ac:dyDescent="0.35">
      <c r="A6" s="36" t="s">
        <v>705</v>
      </c>
      <c r="B6" s="37" t="s">
        <v>706</v>
      </c>
      <c r="C6" s="43">
        <v>9755552</v>
      </c>
      <c r="D6" s="38">
        <v>1536017</v>
      </c>
      <c r="E6" s="38">
        <v>0</v>
      </c>
      <c r="F6" s="38">
        <v>0</v>
      </c>
      <c r="G6" s="43">
        <f t="shared" ref="G6:G12" si="0">C6-D6-E6-F6</f>
        <v>8219535</v>
      </c>
      <c r="H6" s="39"/>
      <c r="L6" s="110"/>
      <c r="M6" s="110"/>
      <c r="N6" s="110"/>
      <c r="O6" s="110"/>
    </row>
    <row r="7" spans="1:15" ht="15" x14ac:dyDescent="0.35">
      <c r="A7" s="36" t="s">
        <v>707</v>
      </c>
      <c r="B7" s="37" t="s">
        <v>708</v>
      </c>
      <c r="C7" s="43">
        <v>520725</v>
      </c>
      <c r="D7" s="38">
        <v>286026</v>
      </c>
      <c r="E7" s="38">
        <v>234699</v>
      </c>
      <c r="F7" s="38">
        <v>0</v>
      </c>
      <c r="G7" s="43">
        <f t="shared" si="0"/>
        <v>0</v>
      </c>
      <c r="H7" s="39"/>
      <c r="L7" s="110"/>
      <c r="M7" s="110"/>
      <c r="N7" s="110"/>
      <c r="O7" s="110"/>
    </row>
    <row r="8" spans="1:15" ht="15" x14ac:dyDescent="0.35">
      <c r="A8" s="36" t="s">
        <v>709</v>
      </c>
      <c r="B8" s="37" t="s">
        <v>710</v>
      </c>
      <c r="C8" s="43">
        <v>175130</v>
      </c>
      <c r="D8" s="38">
        <v>8563</v>
      </c>
      <c r="E8" s="38"/>
      <c r="F8" s="38">
        <v>0</v>
      </c>
      <c r="G8" s="43">
        <f t="shared" si="0"/>
        <v>166567</v>
      </c>
      <c r="H8" s="39"/>
      <c r="L8" s="110"/>
      <c r="M8" s="110"/>
      <c r="N8" s="110"/>
      <c r="O8" s="110"/>
    </row>
    <row r="9" spans="1:15" ht="15" x14ac:dyDescent="0.35">
      <c r="A9" s="36" t="s">
        <v>711</v>
      </c>
      <c r="B9" s="37" t="s">
        <v>712</v>
      </c>
      <c r="C9" s="43">
        <v>2034786</v>
      </c>
      <c r="D9" s="38">
        <v>152663</v>
      </c>
      <c r="E9" s="38">
        <v>45500</v>
      </c>
      <c r="F9" s="38">
        <v>0</v>
      </c>
      <c r="G9" s="43">
        <f t="shared" si="0"/>
        <v>1836623</v>
      </c>
      <c r="H9" s="39"/>
      <c r="L9" s="110"/>
      <c r="M9" s="110"/>
      <c r="N9" s="110"/>
      <c r="O9" s="110"/>
    </row>
    <row r="10" spans="1:15" ht="15" x14ac:dyDescent="0.35">
      <c r="A10" s="36" t="s">
        <v>713</v>
      </c>
      <c r="B10" s="37" t="s">
        <v>714</v>
      </c>
      <c r="C10" s="38">
        <v>0</v>
      </c>
      <c r="D10" s="38">
        <v>0</v>
      </c>
      <c r="E10" s="38">
        <v>0</v>
      </c>
      <c r="F10" s="38">
        <v>0</v>
      </c>
      <c r="G10" s="43">
        <f t="shared" si="0"/>
        <v>0</v>
      </c>
      <c r="H10" s="39"/>
      <c r="L10" s="110"/>
      <c r="M10" s="110"/>
      <c r="N10" s="110"/>
    </row>
    <row r="11" spans="1:15" ht="15" x14ac:dyDescent="0.35">
      <c r="A11" s="36" t="s">
        <v>715</v>
      </c>
      <c r="B11" s="37" t="s">
        <v>716</v>
      </c>
      <c r="C11" s="38">
        <v>0</v>
      </c>
      <c r="D11" s="38">
        <v>0</v>
      </c>
      <c r="E11" s="38">
        <v>0</v>
      </c>
      <c r="F11" s="38">
        <v>0</v>
      </c>
      <c r="G11" s="43">
        <f t="shared" si="0"/>
        <v>0</v>
      </c>
      <c r="L11" s="110"/>
      <c r="M11" s="110"/>
      <c r="N11" s="110"/>
    </row>
    <row r="12" spans="1:15" ht="15" x14ac:dyDescent="0.35">
      <c r="A12" s="36" t="s">
        <v>717</v>
      </c>
      <c r="B12" s="37" t="s">
        <v>718</v>
      </c>
      <c r="C12" s="38">
        <v>0</v>
      </c>
      <c r="D12" s="38">
        <v>0</v>
      </c>
      <c r="E12" s="38">
        <v>0</v>
      </c>
      <c r="F12" s="38">
        <v>0</v>
      </c>
      <c r="G12" s="43">
        <f t="shared" si="0"/>
        <v>0</v>
      </c>
      <c r="H12" s="39"/>
      <c r="L12" s="110"/>
      <c r="M12" s="110"/>
      <c r="N12" s="110"/>
    </row>
    <row r="13" spans="1:15" ht="15.75" thickBot="1" x14ac:dyDescent="0.3">
      <c r="A13" s="31"/>
      <c r="B13" s="74" t="s">
        <v>719</v>
      </c>
      <c r="C13" s="75">
        <f>SUM(C6:C12)</f>
        <v>12486193</v>
      </c>
      <c r="D13" s="75">
        <f>SUM(D6:D12)</f>
        <v>1983269</v>
      </c>
      <c r="E13" s="75">
        <f>SUM(E6:E12)</f>
        <v>280199</v>
      </c>
      <c r="F13" s="75">
        <f t="shared" ref="F13:G13" si="1">SUM(F6:F12)</f>
        <v>0</v>
      </c>
      <c r="G13" s="75">
        <f t="shared" si="1"/>
        <v>10222725</v>
      </c>
      <c r="H13" s="18"/>
      <c r="L13" s="110"/>
      <c r="M13" s="110"/>
      <c r="N13" s="110"/>
    </row>
    <row r="14" spans="1:15" ht="15" x14ac:dyDescent="0.35">
      <c r="A14" s="40"/>
      <c r="B14" s="41"/>
      <c r="C14" s="42"/>
      <c r="D14" s="43"/>
      <c r="E14" s="43"/>
      <c r="F14" s="43"/>
      <c r="G14" s="43"/>
      <c r="L14" s="110"/>
      <c r="M14" s="110"/>
      <c r="N14" s="110"/>
    </row>
    <row r="15" spans="1:15" ht="15" x14ac:dyDescent="0.35">
      <c r="A15" s="40" t="s">
        <v>720</v>
      </c>
      <c r="B15" s="44" t="s">
        <v>721</v>
      </c>
      <c r="C15" s="42"/>
      <c r="D15" s="43"/>
      <c r="E15" s="43"/>
      <c r="F15" s="43"/>
      <c r="G15" s="43"/>
      <c r="L15" s="110"/>
      <c r="M15" s="110"/>
      <c r="N15" s="110"/>
    </row>
    <row r="16" spans="1:15" ht="15" x14ac:dyDescent="0.35">
      <c r="A16" s="45"/>
      <c r="B16" s="44" t="s">
        <v>722</v>
      </c>
      <c r="C16" s="42"/>
      <c r="D16" s="43"/>
      <c r="E16" s="43"/>
      <c r="F16" s="43"/>
      <c r="G16" s="43"/>
      <c r="N16" s="110"/>
    </row>
    <row r="17" spans="1:14" ht="15" x14ac:dyDescent="0.35">
      <c r="A17" s="45"/>
      <c r="B17" s="46"/>
      <c r="C17" s="42"/>
      <c r="D17" s="43"/>
      <c r="E17" s="43"/>
      <c r="F17" s="43"/>
      <c r="G17" s="43"/>
      <c r="N17" s="110"/>
    </row>
    <row r="18" spans="1:14" ht="15" x14ac:dyDescent="0.35">
      <c r="A18" s="40" t="s">
        <v>731</v>
      </c>
      <c r="B18" s="44" t="s">
        <v>732</v>
      </c>
      <c r="C18" s="43">
        <v>193242</v>
      </c>
      <c r="D18" s="43">
        <v>193242</v>
      </c>
      <c r="E18" s="43">
        <v>0</v>
      </c>
      <c r="F18" s="43">
        <v>0</v>
      </c>
      <c r="G18" s="43">
        <f t="shared" ref="G18:G20" si="2">C18-D18-E18-F18</f>
        <v>0</v>
      </c>
      <c r="H18" s="39"/>
    </row>
    <row r="19" spans="1:14" ht="15" x14ac:dyDescent="0.35">
      <c r="A19" s="40" t="s">
        <v>733</v>
      </c>
      <c r="B19" s="44" t="s">
        <v>734</v>
      </c>
      <c r="C19" s="43">
        <v>42465</v>
      </c>
      <c r="D19" s="43">
        <v>37395</v>
      </c>
      <c r="E19" s="43">
        <v>0</v>
      </c>
      <c r="F19" s="43">
        <v>0</v>
      </c>
      <c r="G19" s="43">
        <f t="shared" si="2"/>
        <v>5070</v>
      </c>
      <c r="H19" s="39"/>
    </row>
    <row r="20" spans="1:14" ht="15" x14ac:dyDescent="0.35">
      <c r="A20" s="40" t="s">
        <v>735</v>
      </c>
      <c r="B20" s="44" t="s">
        <v>736</v>
      </c>
      <c r="C20" s="43">
        <v>62159</v>
      </c>
      <c r="D20" s="43">
        <v>50844</v>
      </c>
      <c r="E20" s="43">
        <v>0</v>
      </c>
      <c r="F20" s="43">
        <v>0</v>
      </c>
      <c r="G20" s="43">
        <f t="shared" si="2"/>
        <v>11315</v>
      </c>
      <c r="H20" s="39"/>
    </row>
    <row r="21" spans="1:14" ht="15" x14ac:dyDescent="0.35">
      <c r="A21" s="40" t="s">
        <v>723</v>
      </c>
      <c r="B21" s="44" t="s">
        <v>724</v>
      </c>
      <c r="C21" s="43">
        <v>237034</v>
      </c>
      <c r="D21" s="43">
        <v>219020</v>
      </c>
      <c r="E21" s="43">
        <v>0</v>
      </c>
      <c r="F21" s="43">
        <v>0</v>
      </c>
      <c r="G21" s="43">
        <f t="shared" ref="G21:G23" si="3">C21-D21-E21-F21</f>
        <v>18014</v>
      </c>
      <c r="H21" s="39"/>
    </row>
    <row r="22" spans="1:14" ht="15" x14ac:dyDescent="0.35">
      <c r="A22" s="40" t="s">
        <v>725</v>
      </c>
      <c r="B22" s="44" t="s">
        <v>726</v>
      </c>
      <c r="C22" s="43">
        <v>58864</v>
      </c>
      <c r="D22" s="43">
        <v>54938</v>
      </c>
      <c r="E22" s="43">
        <v>0</v>
      </c>
      <c r="F22" s="43">
        <v>0</v>
      </c>
      <c r="G22" s="43">
        <f t="shared" si="3"/>
        <v>3926</v>
      </c>
      <c r="H22" s="39"/>
    </row>
    <row r="23" spans="1:14" ht="15" x14ac:dyDescent="0.35">
      <c r="A23" s="40" t="s">
        <v>727</v>
      </c>
      <c r="B23" s="44" t="s">
        <v>728</v>
      </c>
      <c r="C23" s="43">
        <v>14008</v>
      </c>
      <c r="D23" s="43">
        <v>6718</v>
      </c>
      <c r="E23" s="43">
        <v>0</v>
      </c>
      <c r="F23" s="43">
        <v>0</v>
      </c>
      <c r="G23" s="43">
        <f t="shared" si="3"/>
        <v>7290</v>
      </c>
      <c r="H23" s="39"/>
    </row>
    <row r="24" spans="1:14" ht="15" x14ac:dyDescent="0.35">
      <c r="A24" s="40" t="s">
        <v>729</v>
      </c>
      <c r="B24" s="44" t="s">
        <v>730</v>
      </c>
      <c r="C24" s="43">
        <v>21717</v>
      </c>
      <c r="D24" s="43">
        <v>18717</v>
      </c>
      <c r="E24" s="43">
        <v>0</v>
      </c>
      <c r="F24" s="43">
        <v>0</v>
      </c>
      <c r="G24" s="43">
        <f t="shared" ref="G24" si="4">C24-D24-E24-F24</f>
        <v>3000</v>
      </c>
      <c r="H24" s="47"/>
    </row>
    <row r="25" spans="1:14" ht="15" x14ac:dyDescent="0.35">
      <c r="A25" s="40" t="s">
        <v>737</v>
      </c>
      <c r="B25" s="44" t="s">
        <v>738</v>
      </c>
      <c r="C25" s="43">
        <v>398233</v>
      </c>
      <c r="D25" s="48">
        <v>0</v>
      </c>
      <c r="E25" s="43">
        <v>0</v>
      </c>
      <c r="F25" s="43">
        <v>0</v>
      </c>
      <c r="G25" s="43">
        <f>C25-D25-E25-F25</f>
        <v>398233</v>
      </c>
      <c r="H25" s="39"/>
    </row>
    <row r="26" spans="1:14" ht="15" x14ac:dyDescent="0.35">
      <c r="A26" s="40" t="s">
        <v>739</v>
      </c>
      <c r="B26" s="44" t="s">
        <v>740</v>
      </c>
      <c r="C26" s="43">
        <v>1470</v>
      </c>
      <c r="D26" s="43">
        <v>0</v>
      </c>
      <c r="E26" s="43">
        <v>0</v>
      </c>
      <c r="F26" s="43">
        <v>0</v>
      </c>
      <c r="G26" s="43">
        <f>C26-D26-E26-F26</f>
        <v>1470</v>
      </c>
      <c r="H26" s="39"/>
    </row>
    <row r="27" spans="1:14" ht="15" x14ac:dyDescent="0.35">
      <c r="A27" s="40" t="s">
        <v>741</v>
      </c>
      <c r="B27" s="44" t="s">
        <v>742</v>
      </c>
      <c r="C27" s="43">
        <v>1834</v>
      </c>
      <c r="D27" s="43">
        <v>0</v>
      </c>
      <c r="E27" s="43">
        <v>0</v>
      </c>
      <c r="F27" s="43">
        <v>0</v>
      </c>
      <c r="G27" s="43">
        <f t="shared" ref="G27:G29" si="5">C27-D27-E27-F27</f>
        <v>1834</v>
      </c>
      <c r="H27" s="51"/>
    </row>
    <row r="28" spans="1:14" ht="15" x14ac:dyDescent="0.35">
      <c r="A28" s="40" t="s">
        <v>743</v>
      </c>
      <c r="B28" s="44" t="s">
        <v>744</v>
      </c>
      <c r="C28" s="43">
        <v>1688</v>
      </c>
      <c r="D28" s="43">
        <v>0</v>
      </c>
      <c r="E28" s="43">
        <v>0</v>
      </c>
      <c r="F28" s="43">
        <v>0</v>
      </c>
      <c r="G28" s="43">
        <f t="shared" si="5"/>
        <v>1688</v>
      </c>
      <c r="H28" s="51"/>
    </row>
    <row r="29" spans="1:14" ht="15" x14ac:dyDescent="0.35">
      <c r="A29" s="40" t="s">
        <v>745</v>
      </c>
      <c r="B29" s="44" t="s">
        <v>746</v>
      </c>
      <c r="C29" s="43">
        <v>2385</v>
      </c>
      <c r="D29" s="43">
        <v>0</v>
      </c>
      <c r="E29" s="43">
        <v>0</v>
      </c>
      <c r="F29" s="43">
        <v>0</v>
      </c>
      <c r="G29" s="43">
        <f t="shared" si="5"/>
        <v>2385</v>
      </c>
    </row>
    <row r="30" spans="1:14" ht="13.5" thickBot="1" x14ac:dyDescent="0.25">
      <c r="A30" s="49"/>
      <c r="B30" s="76" t="s">
        <v>719</v>
      </c>
      <c r="C30" s="75">
        <f>SUM(C18:C29)</f>
        <v>1035099</v>
      </c>
      <c r="D30" s="75">
        <f t="shared" ref="D30:G30" si="6">SUM(D18:D29)</f>
        <v>580874</v>
      </c>
      <c r="E30" s="75">
        <f t="shared" si="6"/>
        <v>0</v>
      </c>
      <c r="F30" s="75">
        <f t="shared" si="6"/>
        <v>0</v>
      </c>
      <c r="G30" s="75">
        <f t="shared" si="6"/>
        <v>454225</v>
      </c>
      <c r="H30" s="51"/>
    </row>
    <row r="31" spans="1:14" x14ac:dyDescent="0.2">
      <c r="A31" s="49"/>
      <c r="B31" s="50"/>
      <c r="C31" s="52"/>
      <c r="D31" s="52"/>
      <c r="E31" s="52"/>
      <c r="F31" s="52"/>
      <c r="G31" s="52"/>
    </row>
    <row r="32" spans="1:14" ht="15.75" x14ac:dyDescent="0.25">
      <c r="H32" s="56"/>
    </row>
    <row r="33" spans="1:8" x14ac:dyDescent="0.2">
      <c r="A33" s="49"/>
      <c r="B33" s="50"/>
      <c r="C33" s="52"/>
      <c r="D33" s="52"/>
      <c r="E33" s="52"/>
      <c r="F33" s="52"/>
      <c r="G33" s="52"/>
    </row>
    <row r="34" spans="1:8" ht="15" x14ac:dyDescent="0.35">
      <c r="A34" s="45"/>
      <c r="B34" s="41"/>
      <c r="C34" s="54"/>
      <c r="D34" s="38"/>
      <c r="E34" s="38"/>
      <c r="F34" s="38"/>
      <c r="G34" s="43"/>
      <c r="H34" s="53" t="s">
        <v>749</v>
      </c>
    </row>
    <row r="35" spans="1:8" ht="16.5" thickBot="1" x14ac:dyDescent="0.3">
      <c r="A35" s="55"/>
      <c r="B35" s="77" t="s">
        <v>750</v>
      </c>
      <c r="C35" s="78">
        <f>C13+C30</f>
        <v>13521292</v>
      </c>
      <c r="D35" s="78">
        <f>D13+D30</f>
        <v>2564143</v>
      </c>
      <c r="E35" s="78">
        <f>E13+E30</f>
        <v>280199</v>
      </c>
      <c r="F35" s="78">
        <f>F13+F30</f>
        <v>0</v>
      </c>
      <c r="G35" s="78">
        <f>G13+G30</f>
        <v>10676950</v>
      </c>
    </row>
    <row r="36" spans="1:8" ht="13.5" thickTop="1" x14ac:dyDescent="0.2"/>
    <row r="37" spans="1:8" ht="15" x14ac:dyDescent="0.35">
      <c r="A37" s="36" t="s">
        <v>747</v>
      </c>
      <c r="B37" s="37" t="s">
        <v>748</v>
      </c>
      <c r="C37" s="59">
        <v>656000</v>
      </c>
      <c r="D37" s="38">
        <v>0</v>
      </c>
      <c r="E37" s="38">
        <v>0</v>
      </c>
      <c r="F37" s="38">
        <v>0</v>
      </c>
      <c r="G37" s="38">
        <f>SUM(C37-D37-E37)</f>
        <v>656000</v>
      </c>
    </row>
    <row r="39" spans="1:8" x14ac:dyDescent="0.2">
      <c r="A39" t="s">
        <v>760</v>
      </c>
    </row>
  </sheetData>
  <customSheetViews>
    <customSheetView guid="{B18D1DEE-3E02-46DA-8F69-D45AEB22EDB6}">
      <selection activeCell="J16" sqref="J16"/>
      <pageMargins left="0.25" right="0.25" top="0.75" bottom="0.75" header="0.3" footer="0.3"/>
      <pageSetup scale="96" orientation="portrait" r:id="rId1"/>
    </customSheetView>
    <customSheetView guid="{865218BA-6638-406D-9FF3-EF38C359C339}">
      <selection activeCell="C3" sqref="C3"/>
      <pageMargins left="0.25" right="0.25" top="0.75" bottom="0.75" header="0.3" footer="0.3"/>
      <pageSetup scale="96" orientation="portrait" r:id="rId2"/>
    </customSheetView>
    <customSheetView guid="{3C50D818-C4E6-4094-82A3-10693B79AA55}" showPageBreaks="1" fitToPage="1" printArea="1">
      <selection activeCell="O6" sqref="O6:O9"/>
      <pageMargins left="0.25" right="0.25" top="0.75" bottom="0.75" header="0.3" footer="0.3"/>
      <pageSetup scale="88" orientation="portrait" r:id="rId3"/>
    </customSheetView>
  </customSheetViews>
  <mergeCells count="2">
    <mergeCell ref="A1:G1"/>
    <mergeCell ref="A2:G2"/>
  </mergeCells>
  <pageMargins left="0.25" right="0.25" top="0.75" bottom="0.75" header="0.3" footer="0.3"/>
  <pageSetup scale="82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4"/>
  <sheetViews>
    <sheetView tabSelected="1" view="pageLayout" topLeftCell="A10" zoomScaleNormal="100" workbookViewId="0">
      <selection activeCell="C21" sqref="C21"/>
    </sheetView>
  </sheetViews>
  <sheetFormatPr defaultRowHeight="12.75" x14ac:dyDescent="0.2"/>
  <cols>
    <col min="2" max="2" width="40.28515625" bestFit="1" customWidth="1"/>
    <col min="3" max="3" width="14.28515625" customWidth="1"/>
  </cols>
  <sheetData>
    <row r="1" spans="2:3" x14ac:dyDescent="0.2">
      <c r="B1" s="49" t="s">
        <v>751</v>
      </c>
      <c r="C1" s="49" t="s">
        <v>752</v>
      </c>
    </row>
    <row r="3" spans="2:3" x14ac:dyDescent="0.2">
      <c r="B3" t="s">
        <v>753</v>
      </c>
      <c r="C3" s="103">
        <v>52403</v>
      </c>
    </row>
    <row r="4" spans="2:3" x14ac:dyDescent="0.2">
      <c r="B4" t="s">
        <v>754</v>
      </c>
      <c r="C4" s="103">
        <v>46305</v>
      </c>
    </row>
    <row r="5" spans="2:3" x14ac:dyDescent="0.2">
      <c r="B5" t="s">
        <v>821</v>
      </c>
      <c r="C5" s="103">
        <v>7163</v>
      </c>
    </row>
    <row r="6" spans="2:3" x14ac:dyDescent="0.2">
      <c r="B6" t="s">
        <v>822</v>
      </c>
      <c r="C6" s="103">
        <v>9410</v>
      </c>
    </row>
    <row r="7" spans="2:3" x14ac:dyDescent="0.2">
      <c r="B7" t="s">
        <v>823</v>
      </c>
      <c r="C7" s="103">
        <v>30690</v>
      </c>
    </row>
    <row r="8" spans="2:3" x14ac:dyDescent="0.2">
      <c r="B8" t="s">
        <v>824</v>
      </c>
      <c r="C8" s="103">
        <v>45228</v>
      </c>
    </row>
    <row r="9" spans="2:3" x14ac:dyDescent="0.2">
      <c r="C9" s="103"/>
    </row>
    <row r="10" spans="2:3" x14ac:dyDescent="0.2">
      <c r="B10" s="49" t="s">
        <v>830</v>
      </c>
      <c r="C10" s="104" t="s">
        <v>752</v>
      </c>
    </row>
    <row r="11" spans="2:3" x14ac:dyDescent="0.2">
      <c r="B11" s="53" t="s">
        <v>755</v>
      </c>
      <c r="C11" s="103">
        <v>55747.25</v>
      </c>
    </row>
    <row r="12" spans="2:3" x14ac:dyDescent="0.2">
      <c r="B12" s="106" t="s">
        <v>848</v>
      </c>
      <c r="C12" s="103">
        <v>24127.42</v>
      </c>
    </row>
    <row r="13" spans="2:3" x14ac:dyDescent="0.2">
      <c r="B13" s="106" t="s">
        <v>931</v>
      </c>
      <c r="C13" s="103">
        <v>0</v>
      </c>
    </row>
    <row r="14" spans="2:3" x14ac:dyDescent="0.2">
      <c r="B14" s="106" t="s">
        <v>878</v>
      </c>
      <c r="C14" s="103">
        <v>81520</v>
      </c>
    </row>
    <row r="15" spans="2:3" x14ac:dyDescent="0.2">
      <c r="B15" s="106" t="s">
        <v>942</v>
      </c>
      <c r="C15" s="103">
        <v>90488.57</v>
      </c>
    </row>
    <row r="16" spans="2:3" x14ac:dyDescent="0.2">
      <c r="B16" s="106" t="s">
        <v>845</v>
      </c>
      <c r="C16" s="103">
        <v>43212</v>
      </c>
    </row>
    <row r="17" spans="1:3" x14ac:dyDescent="0.2">
      <c r="B17" s="106" t="s">
        <v>846</v>
      </c>
      <c r="C17" s="103">
        <v>17389</v>
      </c>
    </row>
    <row r="18" spans="1:3" x14ac:dyDescent="0.2">
      <c r="B18" s="106" t="s">
        <v>841</v>
      </c>
      <c r="C18" s="106" t="s">
        <v>843</v>
      </c>
    </row>
    <row r="19" spans="1:3" x14ac:dyDescent="0.2">
      <c r="A19" s="111"/>
      <c r="B19" s="123" t="s">
        <v>1035</v>
      </c>
      <c r="C19" s="124">
        <v>11277</v>
      </c>
    </row>
    <row r="20" spans="1:3" x14ac:dyDescent="0.2">
      <c r="A20" s="111"/>
      <c r="B20" s="123" t="s">
        <v>1036</v>
      </c>
      <c r="C20" s="124">
        <v>11277</v>
      </c>
    </row>
    <row r="21" spans="1:3" x14ac:dyDescent="0.2">
      <c r="B21" s="53" t="s">
        <v>831</v>
      </c>
      <c r="C21" s="103">
        <v>41820</v>
      </c>
    </row>
    <row r="22" spans="1:3" x14ac:dyDescent="0.2">
      <c r="B22" s="106" t="s">
        <v>844</v>
      </c>
      <c r="C22" s="103">
        <v>42536</v>
      </c>
    </row>
    <row r="23" spans="1:3" x14ac:dyDescent="0.2">
      <c r="B23" s="106" t="s">
        <v>842</v>
      </c>
      <c r="C23" s="106" t="s">
        <v>843</v>
      </c>
    </row>
    <row r="24" spans="1:3" x14ac:dyDescent="0.2">
      <c r="B24" s="106" t="s">
        <v>847</v>
      </c>
      <c r="C24" s="103">
        <v>61090</v>
      </c>
    </row>
  </sheetData>
  <sortState xmlns:xlrd2="http://schemas.microsoft.com/office/spreadsheetml/2017/richdata2" ref="B11:C22">
    <sortCondition ref="B11"/>
  </sortState>
  <customSheetViews>
    <customSheetView guid="{B18D1DEE-3E02-46DA-8F69-D45AEB22EDB6}">
      <selection activeCell="E10" sqref="E10"/>
      <pageMargins left="0.7" right="0.7" top="0.75" bottom="0.75" header="0.3" footer="0.3"/>
    </customSheetView>
    <customSheetView guid="{865218BA-6638-406D-9FF3-EF38C359C339}">
      <selection activeCell="E10" sqref="E10"/>
      <pageMargins left="0.7" right="0.7" top="0.75" bottom="0.75" header="0.3" footer="0.3"/>
    </customSheetView>
    <customSheetView guid="{3C50D818-C4E6-4094-82A3-10693B79AA55}" showPageBreaks="1">
      <selection activeCell="A15" sqref="A15"/>
      <pageMargins left="0.7" right="0.7" top="0.75" bottom="0.75" header="0.3" footer="0.3"/>
      <printOptions horizontalCentered="1"/>
      <pageSetup orientation="portrait" r:id="rId1"/>
    </customSheetView>
  </customSheetViews>
  <printOptions horizontalCentered="1"/>
  <pageMargins left="0.7" right="0.7" top="0.75" bottom="0.75" header="0.3" footer="0.3"/>
  <pageSetup orientation="portrait" r:id="rId2"/>
  <headerFooter>
    <oddHeader>&amp;C&amp;"Arial,Bold"2022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Expenditure</vt:lpstr>
      <vt:lpstr>Revenue</vt:lpstr>
      <vt:lpstr>Cover Sheet</vt:lpstr>
      <vt:lpstr>Elected Officials</vt:lpstr>
      <vt:lpstr>'Cover Sheet'!Print_Area</vt:lpstr>
      <vt:lpstr>Expenditure!Print_Area</vt:lpstr>
      <vt:lpstr>Revenue!Print_Area</vt:lpstr>
      <vt:lpstr>Expenditure!Print_Titles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ArleneWeber</dc:creator>
  <cp:lastModifiedBy>Jean Gallucci</cp:lastModifiedBy>
  <cp:lastPrinted>2021-10-26T14:03:37Z</cp:lastPrinted>
  <dcterms:created xsi:type="dcterms:W3CDTF">2014-08-26T23:44:51Z</dcterms:created>
  <dcterms:modified xsi:type="dcterms:W3CDTF">2021-10-26T14:07:35Z</dcterms:modified>
</cp:coreProperties>
</file>